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C:\Users\KBobicT\Documents\6DCA\DBE\RFP\"/>
    </mc:Choice>
  </mc:AlternateContent>
  <xr:revisionPtr revIDLastSave="0" documentId="13_ncr:1_{5202DC0E-30B9-4643-8FC7-F8914BBCE876}" xr6:coauthVersionLast="47" xr6:coauthVersionMax="47" xr10:uidLastSave="{00000000-0000-0000-0000-000000000000}"/>
  <bookViews>
    <workbookView xWindow="924" yWindow="720" windowWidth="22116" windowHeight="11640" xr2:uid="{5A323080-3D42-43B5-852B-A78CB3811D36}"/>
  </bookViews>
  <sheets>
    <sheet name="Target-GMP-Breakdown" sheetId="1" r:id="rId1"/>
  </sheets>
  <externalReferences>
    <externalReference r:id="rId2"/>
  </externalReferences>
  <definedNames>
    <definedName name="_11m_0_F" hidden="1">#REF!</definedName>
    <definedName name="_1m_0_F" hidden="1">#REF!</definedName>
    <definedName name="_Fill" hidden="1">#REF!</definedName>
    <definedName name="_Fill2" hidden="1">#REF!</definedName>
    <definedName name="_fill3" hidden="1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Parse_In" hidden="1">#REF!</definedName>
    <definedName name="_Parse_Out" hidden="1">#REF!</definedName>
    <definedName name="_Sort" hidden="1">#REF!</definedName>
    <definedName name="AdjTable">'[1]Cal-City-GDP'!$AA$46:$AC$90</definedName>
    <definedName name="CityZip">[1]zipcode!$A$2:$I$43205</definedName>
    <definedName name="FullUnitCost">'[1]Unit-Prices'!$A$1:$O$50</definedName>
    <definedName name="GDPLook">" "</definedName>
    <definedName name="LocatAdj">[1]FY2019Loc!$B$2:$C$85</definedName>
    <definedName name="MarketAdj">'[1]Cal-City-GDP'!$A$47:$Z$95</definedName>
    <definedName name="MetGDPLook">'[1]MSA-2017-GDP'!$A$7:$T$390</definedName>
    <definedName name="MSASort">'[1]Model-1.0'!$C$25:$E$46</definedName>
    <definedName name="MSASort_Reno">'[1]Model-1.0-Reno'!$C$25:$E$46</definedName>
    <definedName name="PercentLookup">[1]Percents!$B$10:$S$38</definedName>
    <definedName name="PricingCCCI">'[1]Unit-Prices'!$C$5</definedName>
    <definedName name="_xlnm.Print_Area" localSheetId="0">'Target-GMP-Breakdown'!$A$1:$J$64</definedName>
    <definedName name="RRatesCS">[1]RRatesCS!$A$4:$Q$81</definedName>
    <definedName name="RRatesIF">[1]RRatesIF!$A$4:$Q$81</definedName>
    <definedName name="SitePercent">'[1]Unit-Prices'!$A$110:$E$114</definedName>
    <definedName name="StateAbbrev">[1]Cities!$D$4:$F$55</definedName>
    <definedName name="UnitCostTable">'[1]Short-Sum-Fix-2019-Reno'!$A$1:$O$55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0" i="1" l="1"/>
  <c r="I62" i="1" l="1"/>
  <c r="I61" i="1"/>
  <c r="G66" i="1"/>
  <c r="J52" i="1"/>
  <c r="I49" i="1"/>
  <c r="H46" i="1"/>
  <c r="I45" i="1"/>
  <c r="I44" i="1"/>
  <c r="I40" i="1"/>
  <c r="I37" i="1"/>
  <c r="H28" i="1"/>
  <c r="H23" i="1"/>
  <c r="H19" i="1"/>
  <c r="H10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I59" i="1"/>
  <c r="A29" i="1" l="1"/>
  <c r="H15" i="1"/>
  <c r="H34" i="1"/>
  <c r="I14" i="1"/>
  <c r="I25" i="1"/>
  <c r="I27" i="1"/>
  <c r="I31" i="1"/>
  <c r="I33" i="1"/>
  <c r="I35" i="1"/>
  <c r="I42" i="1"/>
  <c r="I12" i="1"/>
  <c r="I17" i="1"/>
  <c r="I20" i="1"/>
  <c r="I22" i="1"/>
  <c r="I41" i="1"/>
  <c r="I11" i="1"/>
  <c r="I13" i="1"/>
  <c r="I16" i="1"/>
  <c r="I18" i="1"/>
  <c r="I21" i="1"/>
  <c r="I24" i="1"/>
  <c r="I26" i="1"/>
  <c r="I29" i="1"/>
  <c r="I32" i="1"/>
  <c r="I36" i="1"/>
  <c r="I43" i="1"/>
  <c r="I55" i="1"/>
  <c r="I56" i="1"/>
  <c r="I57" i="1"/>
  <c r="I58" i="1"/>
  <c r="A30" i="1" l="1"/>
  <c r="A31" i="1" s="1"/>
  <c r="I46" i="1"/>
  <c r="I28" i="1"/>
  <c r="I34" i="1" s="1"/>
  <c r="I19" i="1"/>
  <c r="I10" i="1"/>
  <c r="I15" i="1" s="1"/>
  <c r="I23" i="1"/>
  <c r="H38" i="1"/>
  <c r="H47" i="1" s="1"/>
  <c r="H52" i="1" s="1"/>
  <c r="H56" i="1" l="1"/>
  <c r="H55" i="1"/>
  <c r="H57" i="1" s="1"/>
  <c r="A32" i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6" i="1" s="1"/>
  <c r="A47" i="1" s="1"/>
  <c r="I38" i="1"/>
  <c r="I47" i="1" s="1"/>
  <c r="J42" i="1"/>
  <c r="J35" i="1"/>
  <c r="J45" i="1"/>
  <c r="J37" i="1"/>
  <c r="J41" i="1"/>
  <c r="J33" i="1"/>
  <c r="J31" i="1"/>
  <c r="J27" i="1"/>
  <c r="J25" i="1"/>
  <c r="J22" i="1"/>
  <c r="J20" i="1"/>
  <c r="J17" i="1"/>
  <c r="J14" i="1"/>
  <c r="J12" i="1"/>
  <c r="J44" i="1"/>
  <c r="J40" i="1"/>
  <c r="J32" i="1"/>
  <c r="J21" i="1"/>
  <c r="J24" i="1"/>
  <c r="J29" i="1"/>
  <c r="J18" i="1"/>
  <c r="J13" i="1"/>
  <c r="J16" i="1"/>
  <c r="J11" i="1"/>
  <c r="J43" i="1"/>
  <c r="J36" i="1"/>
  <c r="J26" i="1"/>
  <c r="H58" i="1" l="1"/>
  <c r="H59" i="1"/>
  <c r="H61" i="1" s="1"/>
  <c r="H62" i="1" s="1"/>
  <c r="H64" i="1" s="1"/>
  <c r="J10" i="1"/>
  <c r="J15" i="1" s="1"/>
  <c r="J23" i="1"/>
  <c r="J28" i="1"/>
  <c r="J34" i="1" s="1"/>
  <c r="J46" i="1"/>
  <c r="J19" i="1"/>
  <c r="I52" i="1" l="1"/>
  <c r="I64" i="1" s="1"/>
  <c r="J38" i="1"/>
  <c r="J47" i="1" s="1"/>
  <c r="J48" i="1" l="1"/>
</calcChain>
</file>

<file path=xl/sharedStrings.xml><?xml version="1.0" encoding="utf-8"?>
<sst xmlns="http://schemas.openxmlformats.org/spreadsheetml/2006/main" count="116" uniqueCount="115">
  <si>
    <t>Project Description:</t>
  </si>
  <si>
    <t>Project Type:</t>
  </si>
  <si>
    <t>Courthouse</t>
  </si>
  <si>
    <t>Location</t>
  </si>
  <si>
    <r>
      <t>Gross Building Area:</t>
    </r>
    <r>
      <rPr>
        <sz val="8"/>
        <rFont val="Arial"/>
        <family val="2"/>
      </rPr>
      <t>(GSF)</t>
    </r>
  </si>
  <si>
    <t>UNIFORMAT</t>
  </si>
  <si>
    <t>TOTAL</t>
  </si>
  <si>
    <t>COST PER</t>
  </si>
  <si>
    <t>% OF</t>
  </si>
  <si>
    <t>SYSTEM / ELEMENT DESCRIPTION</t>
  </si>
  <si>
    <t>REF #</t>
  </si>
  <si>
    <t>COST</t>
  </si>
  <si>
    <t>GSF</t>
  </si>
  <si>
    <t>BUILDING</t>
  </si>
  <si>
    <t>Ref</t>
  </si>
  <si>
    <t>BUILDING:</t>
  </si>
  <si>
    <t>b</t>
  </si>
  <si>
    <t>b / GSF</t>
  </si>
  <si>
    <t>b / 28</t>
  </si>
  <si>
    <t>Foundations</t>
  </si>
  <si>
    <t>(A10)</t>
  </si>
  <si>
    <t>Standard Foundations</t>
  </si>
  <si>
    <t>(A101)</t>
  </si>
  <si>
    <t>Other Foundations</t>
  </si>
  <si>
    <t>(A102)</t>
  </si>
  <si>
    <t>Slab on Grade</t>
  </si>
  <si>
    <t>(A103)</t>
  </si>
  <si>
    <t>Basement Construction</t>
  </si>
  <si>
    <t>(A20)</t>
  </si>
  <si>
    <t>Substructure - Sub-Total</t>
  </si>
  <si>
    <t>(A)</t>
  </si>
  <si>
    <t>Superstructure</t>
  </si>
  <si>
    <t>(B10)</t>
  </si>
  <si>
    <t>Exterior Enclosure</t>
  </si>
  <si>
    <t>(B20)</t>
  </si>
  <si>
    <t>Roofing</t>
  </si>
  <si>
    <t>(B30)</t>
  </si>
  <si>
    <t>Shell - Sub-Total</t>
  </si>
  <si>
    <t>(B)</t>
  </si>
  <si>
    <t>Interior Construction</t>
  </si>
  <si>
    <t>(C10)</t>
  </si>
  <si>
    <t>Stairs</t>
  </si>
  <si>
    <t>(C20)</t>
  </si>
  <si>
    <t>Interior Finishes</t>
  </si>
  <si>
    <t>(C30)</t>
  </si>
  <si>
    <t>Interiors - Sub-Total</t>
  </si>
  <si>
    <t>(C)</t>
  </si>
  <si>
    <t>Conveying Systems</t>
  </si>
  <si>
    <t>(D10)</t>
  </si>
  <si>
    <t>Plumbing</t>
  </si>
  <si>
    <t>(D20)</t>
  </si>
  <si>
    <t>HVAC</t>
  </si>
  <si>
    <t>(D30)</t>
  </si>
  <si>
    <t>Fire Protection</t>
  </si>
  <si>
    <t>(D40)</t>
  </si>
  <si>
    <t>Electrical</t>
  </si>
  <si>
    <t>(D50)</t>
  </si>
  <si>
    <t xml:space="preserve">  Electrical Service &amp; Distribution</t>
  </si>
  <si>
    <t>(D501)</t>
  </si>
  <si>
    <t xml:space="preserve">  Lighting &amp; Branch Wiring</t>
  </si>
  <si>
    <t>(D502)</t>
  </si>
  <si>
    <t xml:space="preserve">  Communications &amp; Security</t>
  </si>
  <si>
    <t>(D503)</t>
  </si>
  <si>
    <t xml:space="preserve">  Other Electrical Systems</t>
  </si>
  <si>
    <t>(D504)</t>
  </si>
  <si>
    <t>Services - Sub-Total</t>
  </si>
  <si>
    <t>(D)</t>
  </si>
  <si>
    <t>Equipment</t>
  </si>
  <si>
    <t>(E10)</t>
  </si>
  <si>
    <t>Furnishings</t>
  </si>
  <si>
    <t>(E20)</t>
  </si>
  <si>
    <t>(F)</t>
  </si>
  <si>
    <t>SUBTOTAL BUILDING</t>
  </si>
  <si>
    <t>(SB)</t>
  </si>
  <si>
    <t>SITEWORK &amp; UTILITIES:</t>
  </si>
  <si>
    <t>Site Preparation</t>
  </si>
  <si>
    <t>(G10)</t>
  </si>
  <si>
    <t>Site Improvements</t>
  </si>
  <si>
    <t>(G20)</t>
  </si>
  <si>
    <t>Site Mechanical Utilities</t>
  </si>
  <si>
    <t>(G30)</t>
  </si>
  <si>
    <t>Site Electrical Utilities</t>
  </si>
  <si>
    <t>(G40)</t>
  </si>
  <si>
    <t>Other Site Construction</t>
  </si>
  <si>
    <t>(G50)</t>
  </si>
  <si>
    <t>Off Site Construction</t>
  </si>
  <si>
    <t>SUBTOTAL SITEWORK &amp; UTILITIES:</t>
  </si>
  <si>
    <t>(G)</t>
  </si>
  <si>
    <t>35a</t>
  </si>
  <si>
    <t>SUBTOTAL BUILDING &amp; SITEWORK</t>
  </si>
  <si>
    <t>SB+(G)</t>
  </si>
  <si>
    <t>incl.</t>
  </si>
  <si>
    <t>Escalation to Midpoint</t>
  </si>
  <si>
    <t>Mid-Point</t>
  </si>
  <si>
    <t>39a</t>
  </si>
  <si>
    <t>Allowances per JCC</t>
  </si>
  <si>
    <t>39b</t>
  </si>
  <si>
    <t xml:space="preserve">TOTAL DIRECT COST OF THE WORK </t>
  </si>
  <si>
    <t>Construction Services</t>
  </si>
  <si>
    <t>Stipulated Sum Preparation Form</t>
  </si>
  <si>
    <t>Sunnyvale</t>
  </si>
  <si>
    <t>Sixth Appellate District</t>
  </si>
  <si>
    <t>Breakdown</t>
  </si>
  <si>
    <t>Construction Administration- AE (B1)</t>
  </si>
  <si>
    <t>General Conditions - Staff/Other (B2 &amp; B3)</t>
  </si>
  <si>
    <t>Bonds (B4)</t>
  </si>
  <si>
    <t>Insurance (non-OCIP if applicable) (B5)</t>
  </si>
  <si>
    <t>Construction Fee (OH&amp;P) (B6)</t>
  </si>
  <si>
    <t>STIPULATED SUM Total</t>
  </si>
  <si>
    <t xml:space="preserve">  Solar Panels</t>
  </si>
  <si>
    <t>Spec. Construct. &amp; Abatement/Demo - Sub-Total</t>
  </si>
  <si>
    <t>Design Services</t>
  </si>
  <si>
    <t>Design Development (DD) and Working Drawings(WD) - AE (A1 + A3)</t>
  </si>
  <si>
    <t>DD and WD Management - DBE (A2 + A4)</t>
  </si>
  <si>
    <t>Enhancement Total (DBE Proposed JCC + DBE)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</si>
</sst>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-yy;@"/>
    <numFmt numFmtId="166" formatCode="0.0%"/>
    <numFmt numFmtId="167" formatCode="0."/>
    <numFmt numFmtId="168" formatCode="_(&quot;$&quot;* #,##0_);_(&quot;$&quot;* \(#,##0\);_(&quot;$&quot;* &quot;-&quot;??_);_(@_)"/>
    <numFmt numFmtId="169" formatCode=";;;"/>
    <numFmt numFmtId="170" formatCode="&quot;$&quot;#,##0"/>
  </numFmts>
  <fonts count="21" x14ac:knownFonts="1">
    <font>
      <sz val="10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b/>
      <sz val="9"/>
      <name val="Arial"/>
      <family val="2"/>
    </font>
    <font>
      <strike/>
      <sz val="10"/>
      <name val="Arial"/>
      <family val="2"/>
    </font>
    <font>
      <strike/>
      <sz val="8"/>
      <name val="Arial"/>
      <family val="2"/>
    </font>
    <font>
      <strike/>
      <sz val="8"/>
      <color rgb="FFFF0000"/>
      <name val="Arial"/>
      <family val="2"/>
    </font>
    <font>
      <sz val="9"/>
      <name val="Arial"/>
      <family val="2"/>
    </font>
    <font>
      <sz val="10"/>
      <color rgb="FF000000"/>
      <name val="Times New Roman"/>
      <family val="1"/>
    </font>
    <font>
      <sz val="10"/>
      <color rgb="FF000000"/>
      <name val="Arial Black"/>
      <family val="2"/>
    </font>
    <font>
      <b/>
      <sz val="8"/>
      <name val="Arial"/>
      <family val="2"/>
    </font>
    <font>
      <b/>
      <sz val="9"/>
      <color rgb="FFFF0000"/>
      <name val="Arial"/>
      <family val="2"/>
    </font>
    <font>
      <i/>
      <sz val="8"/>
      <name val="Arial"/>
      <family val="2"/>
    </font>
    <font>
      <sz val="8"/>
      <color rgb="FF0070C0"/>
      <name val="Arial"/>
      <family val="2"/>
    </font>
    <font>
      <b/>
      <sz val="10"/>
      <color theme="1"/>
      <name val="Arial"/>
      <family val="2"/>
    </font>
    <font>
      <sz val="10"/>
      <color theme="0" tint="-0.249977111117893"/>
      <name val="Arial"/>
      <family val="2"/>
    </font>
    <font>
      <sz val="9.5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4659260841701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auto="1"/>
      </left>
      <right/>
      <top style="double">
        <color indexed="64"/>
      </top>
      <bottom style="thin">
        <color auto="1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thin">
        <color auto="1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ck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5" fillId="0" borderId="0"/>
    <xf numFmtId="0" fontId="12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0">
    <xf numFmtId="0" fontId="0" fillId="0" borderId="0" xfId="0"/>
    <xf numFmtId="0" fontId="2" fillId="2" borderId="1" xfId="1" applyFont="1" applyFill="1" applyBorder="1" applyAlignment="1">
      <alignment horizontal="centerContinuous"/>
    </xf>
    <xf numFmtId="0" fontId="3" fillId="2" borderId="2" xfId="1" applyFont="1" applyFill="1" applyBorder="1" applyAlignment="1">
      <alignment horizontal="centerContinuous"/>
    </xf>
    <xf numFmtId="164" fontId="4" fillId="2" borderId="2" xfId="2" applyNumberFormat="1" applyFont="1" applyFill="1" applyBorder="1" applyAlignment="1">
      <alignment horizontal="centerContinuous"/>
    </xf>
    <xf numFmtId="164" fontId="4" fillId="2" borderId="3" xfId="2" applyNumberFormat="1" applyFont="1" applyFill="1" applyBorder="1" applyAlignment="1">
      <alignment horizontal="centerContinuous"/>
    </xf>
    <xf numFmtId="0" fontId="1" fillId="2" borderId="4" xfId="3" applyFont="1" applyFill="1" applyBorder="1"/>
    <xf numFmtId="0" fontId="1" fillId="2" borderId="5" xfId="3" applyFont="1" applyFill="1" applyBorder="1"/>
    <xf numFmtId="0" fontId="6" fillId="2" borderId="5" xfId="3" applyFont="1" applyFill="1" applyBorder="1" applyAlignment="1">
      <alignment horizontal="right"/>
    </xf>
    <xf numFmtId="14" fontId="4" fillId="3" borderId="9" xfId="2" applyNumberFormat="1" applyFont="1" applyFill="1" applyBorder="1" applyAlignment="1" applyProtection="1">
      <alignment horizontal="right" vertical="center"/>
      <protection locked="0"/>
    </xf>
    <xf numFmtId="0" fontId="1" fillId="2" borderId="10" xfId="3" applyFont="1" applyFill="1" applyBorder="1"/>
    <xf numFmtId="0" fontId="1" fillId="2" borderId="11" xfId="3" applyFont="1" applyFill="1" applyBorder="1"/>
    <xf numFmtId="0" fontId="6" fillId="2" borderId="0" xfId="3" applyFont="1" applyFill="1" applyAlignment="1">
      <alignment horizontal="right"/>
    </xf>
    <xf numFmtId="0" fontId="1" fillId="2" borderId="15" xfId="3" applyFont="1" applyFill="1" applyBorder="1" applyAlignment="1">
      <alignment horizontal="center" vertical="center"/>
    </xf>
    <xf numFmtId="0" fontId="1" fillId="2" borderId="16" xfId="3" applyFont="1" applyFill="1" applyBorder="1"/>
    <xf numFmtId="0" fontId="1" fillId="2" borderId="17" xfId="3" applyFont="1" applyFill="1" applyBorder="1"/>
    <xf numFmtId="0" fontId="1" fillId="2" borderId="18" xfId="3" applyFont="1" applyFill="1" applyBorder="1"/>
    <xf numFmtId="164" fontId="4" fillId="3" borderId="19" xfId="2" applyNumberFormat="1" applyFont="1" applyFill="1" applyBorder="1" applyAlignment="1" applyProtection="1">
      <alignment horizontal="left" vertical="center"/>
      <protection locked="0"/>
    </xf>
    <xf numFmtId="164" fontId="1" fillId="4" borderId="0" xfId="2" applyNumberFormat="1" applyFont="1" applyFill="1" applyBorder="1" applyAlignment="1">
      <alignment horizontal="left" vertical="center"/>
    </xf>
    <xf numFmtId="164" fontId="4" fillId="4" borderId="0" xfId="2" applyNumberFormat="1" applyFont="1" applyFill="1" applyBorder="1" applyAlignment="1">
      <alignment horizontal="left" vertical="center"/>
    </xf>
    <xf numFmtId="0" fontId="8" fillId="2" borderId="0" xfId="3" applyFont="1" applyFill="1" applyAlignment="1">
      <alignment horizontal="left" vertical="center"/>
    </xf>
    <xf numFmtId="0" fontId="9" fillId="2" borderId="0" xfId="3" applyFont="1" applyFill="1" applyAlignment="1">
      <alignment horizontal="right" vertical="center"/>
    </xf>
    <xf numFmtId="43" fontId="10" fillId="3" borderId="20" xfId="2" applyFont="1" applyFill="1" applyBorder="1" applyAlignment="1">
      <alignment vertical="center" wrapText="1"/>
    </xf>
    <xf numFmtId="164" fontId="4" fillId="2" borderId="23" xfId="2" applyNumberFormat="1" applyFont="1" applyFill="1" applyBorder="1" applyAlignment="1">
      <alignment horizontal="center"/>
    </xf>
    <xf numFmtId="164" fontId="4" fillId="2" borderId="23" xfId="2" applyNumberFormat="1" applyFont="1" applyFill="1" applyBorder="1" applyAlignment="1">
      <alignment horizontal="left"/>
    </xf>
    <xf numFmtId="43" fontId="10" fillId="3" borderId="25" xfId="2" applyFont="1" applyFill="1" applyBorder="1" applyAlignment="1">
      <alignment vertical="center" wrapText="1"/>
    </xf>
    <xf numFmtId="0" fontId="1" fillId="2" borderId="1" xfId="3" applyFont="1" applyFill="1" applyBorder="1"/>
    <xf numFmtId="0" fontId="7" fillId="2" borderId="2" xfId="3" applyFont="1" applyFill="1" applyBorder="1"/>
    <xf numFmtId="0" fontId="7" fillId="2" borderId="27" xfId="3" applyFont="1" applyFill="1" applyBorder="1" applyAlignment="1">
      <alignment horizontal="center"/>
    </xf>
    <xf numFmtId="0" fontId="7" fillId="2" borderId="26" xfId="3" applyFont="1" applyFill="1" applyBorder="1" applyAlignment="1">
      <alignment horizontal="center"/>
    </xf>
    <xf numFmtId="0" fontId="15" fillId="2" borderId="3" xfId="3" applyFont="1" applyFill="1" applyBorder="1" applyAlignment="1">
      <alignment horizontal="center"/>
    </xf>
    <xf numFmtId="0" fontId="14" fillId="2" borderId="28" xfId="1" applyFont="1" applyFill="1" applyBorder="1" applyAlignment="1">
      <alignment horizontal="centerContinuous"/>
    </xf>
    <xf numFmtId="0" fontId="7" fillId="2" borderId="29" xfId="1" applyFont="1" applyFill="1" applyBorder="1" applyAlignment="1">
      <alignment horizontal="centerContinuous" wrapText="1"/>
    </xf>
    <xf numFmtId="0" fontId="14" fillId="2" borderId="29" xfId="1" applyFont="1" applyFill="1" applyBorder="1" applyAlignment="1">
      <alignment horizontal="center" wrapText="1"/>
    </xf>
    <xf numFmtId="164" fontId="7" fillId="2" borderId="30" xfId="2" applyNumberFormat="1" applyFont="1" applyFill="1" applyBorder="1" applyAlignment="1">
      <alignment horizontal="center" wrapText="1"/>
    </xf>
    <xf numFmtId="164" fontId="7" fillId="2" borderId="31" xfId="2" applyNumberFormat="1" applyFont="1" applyFill="1" applyBorder="1" applyAlignment="1">
      <alignment horizontal="center" wrapText="1"/>
    </xf>
    <xf numFmtId="164" fontId="7" fillId="2" borderId="32" xfId="2" applyNumberFormat="1" applyFont="1" applyFill="1" applyBorder="1" applyAlignment="1">
      <alignment horizontal="center"/>
    </xf>
    <xf numFmtId="0" fontId="1" fillId="2" borderId="16" xfId="1" applyFill="1" applyBorder="1"/>
    <xf numFmtId="0" fontId="1" fillId="2" borderId="17" xfId="1" applyFill="1" applyBorder="1"/>
    <xf numFmtId="0" fontId="4" fillId="2" borderId="17" xfId="1" applyFont="1" applyFill="1" applyBorder="1"/>
    <xf numFmtId="164" fontId="16" fillId="2" borderId="17" xfId="2" applyNumberFormat="1" applyFont="1" applyFill="1" applyBorder="1" applyAlignment="1">
      <alignment horizontal="center"/>
    </xf>
    <xf numFmtId="164" fontId="16" fillId="2" borderId="33" xfId="2" applyNumberFormat="1" applyFont="1" applyFill="1" applyBorder="1" applyAlignment="1">
      <alignment horizontal="center"/>
    </xf>
    <xf numFmtId="164" fontId="1" fillId="4" borderId="34" xfId="2" applyNumberFormat="1" applyFont="1" applyFill="1" applyBorder="1"/>
    <xf numFmtId="43" fontId="1" fillId="4" borderId="35" xfId="2" applyFont="1" applyFill="1" applyBorder="1"/>
    <xf numFmtId="166" fontId="6" fillId="4" borderId="36" xfId="5" applyNumberFormat="1" applyFont="1" applyFill="1" applyBorder="1"/>
    <xf numFmtId="164" fontId="1" fillId="0" borderId="9" xfId="2" applyNumberFormat="1" applyFont="1" applyFill="1" applyBorder="1" applyProtection="1">
      <protection locked="0"/>
    </xf>
    <xf numFmtId="43" fontId="1" fillId="4" borderId="37" xfId="2" applyFont="1" applyFill="1" applyBorder="1"/>
    <xf numFmtId="166" fontId="6" fillId="4" borderId="38" xfId="5" applyNumberFormat="1" applyFont="1" applyFill="1" applyBorder="1"/>
    <xf numFmtId="37" fontId="1" fillId="4" borderId="29" xfId="3" applyNumberFormat="1" applyFont="1" applyFill="1" applyBorder="1"/>
    <xf numFmtId="37" fontId="1" fillId="4" borderId="29" xfId="3" applyNumberFormat="1" applyFont="1" applyFill="1" applyBorder="1" applyAlignment="1">
      <alignment horizontal="left"/>
    </xf>
    <xf numFmtId="37" fontId="1" fillId="4" borderId="29" xfId="3" applyNumberFormat="1" applyFont="1" applyFill="1" applyBorder="1" applyAlignment="1">
      <alignment horizontal="right"/>
    </xf>
    <xf numFmtId="37" fontId="6" fillId="4" borderId="29" xfId="3" applyNumberFormat="1" applyFont="1" applyFill="1" applyBorder="1" applyAlignment="1">
      <alignment horizontal="right"/>
    </xf>
    <xf numFmtId="43" fontId="1" fillId="4" borderId="31" xfId="2" applyFont="1" applyFill="1" applyBorder="1"/>
    <xf numFmtId="166" fontId="6" fillId="4" borderId="32" xfId="5" applyNumberFormat="1" applyFont="1" applyFill="1" applyBorder="1"/>
    <xf numFmtId="37" fontId="1" fillId="4" borderId="40" xfId="3" applyNumberFormat="1" applyFont="1" applyFill="1" applyBorder="1"/>
    <xf numFmtId="37" fontId="6" fillId="4" borderId="40" xfId="3" applyNumberFormat="1" applyFont="1" applyFill="1" applyBorder="1"/>
    <xf numFmtId="43" fontId="1" fillId="4" borderId="41" xfId="2" applyFont="1" applyFill="1" applyBorder="1"/>
    <xf numFmtId="166" fontId="17" fillId="4" borderId="42" xfId="5" applyNumberFormat="1" applyFont="1" applyFill="1" applyBorder="1"/>
    <xf numFmtId="43" fontId="1" fillId="4" borderId="30" xfId="2" applyFont="1" applyFill="1" applyBorder="1"/>
    <xf numFmtId="37" fontId="0" fillId="4" borderId="40" xfId="3" applyNumberFormat="1" applyFont="1" applyFill="1" applyBorder="1"/>
    <xf numFmtId="166" fontId="6" fillId="4" borderId="43" xfId="5" applyNumberFormat="1" applyFont="1" applyFill="1" applyBorder="1"/>
    <xf numFmtId="166" fontId="17" fillId="4" borderId="36" xfId="5" applyNumberFormat="1" applyFont="1" applyFill="1" applyBorder="1"/>
    <xf numFmtId="0" fontId="1" fillId="0" borderId="0" xfId="1"/>
    <xf numFmtId="37" fontId="0" fillId="4" borderId="45" xfId="3" applyNumberFormat="1" applyFont="1" applyFill="1" applyBorder="1"/>
    <xf numFmtId="37" fontId="1" fillId="4" borderId="45" xfId="3" applyNumberFormat="1" applyFont="1" applyFill="1" applyBorder="1" applyAlignment="1">
      <alignment horizontal="left"/>
    </xf>
    <xf numFmtId="37" fontId="1" fillId="4" borderId="45" xfId="3" applyNumberFormat="1" applyFont="1" applyFill="1" applyBorder="1" applyAlignment="1">
      <alignment horizontal="right"/>
    </xf>
    <xf numFmtId="37" fontId="6" fillId="4" borderId="45" xfId="3" applyNumberFormat="1" applyFont="1" applyFill="1" applyBorder="1" applyAlignment="1">
      <alignment horizontal="right"/>
    </xf>
    <xf numFmtId="43" fontId="1" fillId="4" borderId="46" xfId="2" applyFont="1" applyFill="1" applyBorder="1"/>
    <xf numFmtId="166" fontId="6" fillId="4" borderId="47" xfId="5" applyNumberFormat="1" applyFont="1" applyFill="1" applyBorder="1"/>
    <xf numFmtId="167" fontId="7" fillId="4" borderId="45" xfId="1" applyNumberFormat="1" applyFont="1" applyFill="1" applyBorder="1"/>
    <xf numFmtId="0" fontId="7" fillId="4" borderId="45" xfId="1" applyFont="1" applyFill="1" applyBorder="1" applyAlignment="1">
      <alignment horizontal="left"/>
    </xf>
    <xf numFmtId="0" fontId="14" fillId="4" borderId="46" xfId="1" applyFont="1" applyFill="1" applyBorder="1"/>
    <xf numFmtId="168" fontId="4" fillId="4" borderId="30" xfId="6" applyNumberFormat="1" applyFont="1" applyFill="1" applyBorder="1"/>
    <xf numFmtId="44" fontId="4" fillId="4" borderId="46" xfId="6" applyFont="1" applyFill="1" applyBorder="1"/>
    <xf numFmtId="166" fontId="14" fillId="4" borderId="48" xfId="5" applyNumberFormat="1" applyFont="1" applyFill="1" applyBorder="1"/>
    <xf numFmtId="167" fontId="11" fillId="4" borderId="45" xfId="1" applyNumberFormat="1" applyFont="1" applyFill="1" applyBorder="1"/>
    <xf numFmtId="0" fontId="7" fillId="4" borderId="45" xfId="1" applyFont="1" applyFill="1" applyBorder="1"/>
    <xf numFmtId="0" fontId="4" fillId="4" borderId="45" xfId="1" applyFont="1" applyFill="1" applyBorder="1"/>
    <xf numFmtId="0" fontId="6" fillId="4" borderId="40" xfId="1" applyFont="1" applyFill="1" applyBorder="1"/>
    <xf numFmtId="164" fontId="1" fillId="4" borderId="49" xfId="2" applyNumberFormat="1" applyFont="1" applyFill="1" applyBorder="1"/>
    <xf numFmtId="164" fontId="1" fillId="4" borderId="50" xfId="2" applyNumberFormat="1" applyFont="1" applyFill="1" applyBorder="1"/>
    <xf numFmtId="37" fontId="6" fillId="4" borderId="11" xfId="3" applyNumberFormat="1" applyFont="1" applyFill="1" applyBorder="1"/>
    <xf numFmtId="37" fontId="6" fillId="4" borderId="51" xfId="3" applyNumberFormat="1" applyFont="1" applyFill="1" applyBorder="1"/>
    <xf numFmtId="0" fontId="7" fillId="4" borderId="40" xfId="1" applyFont="1" applyFill="1" applyBorder="1"/>
    <xf numFmtId="37" fontId="1" fillId="4" borderId="40" xfId="3" applyNumberFormat="1" applyFont="1" applyFill="1" applyBorder="1" applyAlignment="1">
      <alignment horizontal="right"/>
    </xf>
    <xf numFmtId="164" fontId="4" fillId="4" borderId="34" xfId="2" applyNumberFormat="1" applyFont="1" applyFill="1" applyBorder="1"/>
    <xf numFmtId="43" fontId="1" fillId="4" borderId="49" xfId="2" applyFont="1" applyFill="1" applyBorder="1"/>
    <xf numFmtId="166" fontId="6" fillId="4" borderId="52" xfId="5" applyNumberFormat="1" applyFont="1" applyFill="1" applyBorder="1"/>
    <xf numFmtId="166" fontId="14" fillId="4" borderId="32" xfId="5" applyNumberFormat="1" applyFont="1" applyFill="1" applyBorder="1"/>
    <xf numFmtId="166" fontId="6" fillId="4" borderId="53" xfId="5" applyNumberFormat="1" applyFont="1" applyFill="1" applyBorder="1"/>
    <xf numFmtId="0" fontId="7" fillId="4" borderId="54" xfId="1" applyFont="1" applyFill="1" applyBorder="1" applyAlignment="1">
      <alignment horizontal="left"/>
    </xf>
    <xf numFmtId="37" fontId="1" fillId="4" borderId="54" xfId="3" applyNumberFormat="1" applyFont="1" applyFill="1" applyBorder="1" applyAlignment="1">
      <alignment horizontal="right"/>
    </xf>
    <xf numFmtId="37" fontId="1" fillId="4" borderId="54" xfId="3" applyNumberFormat="1" applyFont="1" applyFill="1" applyBorder="1"/>
    <xf numFmtId="168" fontId="1" fillId="4" borderId="54" xfId="6" applyNumberFormat="1" applyFont="1" applyFill="1" applyBorder="1"/>
    <xf numFmtId="44" fontId="1" fillId="4" borderId="54" xfId="6" applyFont="1" applyFill="1" applyBorder="1"/>
    <xf numFmtId="166" fontId="6" fillId="4" borderId="55" xfId="5" applyNumberFormat="1" applyFont="1" applyFill="1" applyBorder="1"/>
    <xf numFmtId="0" fontId="18" fillId="4" borderId="57" xfId="1" applyFont="1" applyFill="1" applyBorder="1" applyAlignment="1">
      <alignment horizontal="left"/>
    </xf>
    <xf numFmtId="37" fontId="18" fillId="4" borderId="58" xfId="3" applyNumberFormat="1" applyFont="1" applyFill="1" applyBorder="1" applyAlignment="1">
      <alignment horizontal="right"/>
    </xf>
    <xf numFmtId="37" fontId="4" fillId="4" borderId="58" xfId="3" applyNumberFormat="1" applyFont="1" applyFill="1" applyBorder="1" applyAlignment="1">
      <alignment horizontal="right"/>
    </xf>
    <xf numFmtId="37" fontId="4" fillId="4" borderId="58" xfId="3" applyNumberFormat="1" applyFont="1" applyFill="1" applyBorder="1"/>
    <xf numFmtId="44" fontId="4" fillId="4" borderId="59" xfId="6" applyFont="1" applyFill="1" applyBorder="1"/>
    <xf numFmtId="166" fontId="4" fillId="4" borderId="60" xfId="5" applyNumberFormat="1" applyFont="1" applyFill="1" applyBorder="1"/>
    <xf numFmtId="0" fontId="1" fillId="4" borderId="17" xfId="3" applyFont="1" applyFill="1" applyBorder="1"/>
    <xf numFmtId="0" fontId="1" fillId="4" borderId="0" xfId="3" applyFont="1" applyFill="1"/>
    <xf numFmtId="0" fontId="1" fillId="4" borderId="25" xfId="3" applyFont="1" applyFill="1" applyBorder="1"/>
    <xf numFmtId="0" fontId="1" fillId="6" borderId="27" xfId="1" applyFill="1" applyBorder="1" applyAlignment="1">
      <alignment vertical="center" wrapText="1"/>
    </xf>
    <xf numFmtId="0" fontId="1" fillId="6" borderId="61" xfId="1" applyFill="1" applyBorder="1" applyAlignment="1">
      <alignment vertical="center" wrapText="1"/>
    </xf>
    <xf numFmtId="0" fontId="1" fillId="7" borderId="2" xfId="1" applyFill="1" applyBorder="1" applyAlignment="1">
      <alignment vertical="center" wrapText="1"/>
    </xf>
    <xf numFmtId="44" fontId="4" fillId="6" borderId="46" xfId="6" applyFont="1" applyFill="1" applyBorder="1"/>
    <xf numFmtId="0" fontId="1" fillId="8" borderId="0" xfId="1" applyFill="1" applyAlignment="1">
      <alignment vertical="center" wrapText="1"/>
    </xf>
    <xf numFmtId="9" fontId="0" fillId="0" borderId="0" xfId="5" applyFont="1"/>
    <xf numFmtId="166" fontId="0" fillId="0" borderId="0" xfId="5" applyNumberFormat="1" applyFont="1"/>
    <xf numFmtId="0" fontId="1" fillId="8" borderId="40" xfId="1" applyFill="1" applyBorder="1" applyAlignment="1">
      <alignment vertical="center" wrapText="1"/>
    </xf>
    <xf numFmtId="170" fontId="0" fillId="0" borderId="0" xfId="5" applyNumberFormat="1" applyFont="1"/>
    <xf numFmtId="0" fontId="1" fillId="8" borderId="63" xfId="1" applyFill="1" applyBorder="1" applyAlignment="1">
      <alignment vertical="center" wrapText="1"/>
    </xf>
    <xf numFmtId="0" fontId="1" fillId="9" borderId="58" xfId="1" applyFill="1" applyBorder="1" applyAlignment="1">
      <alignment vertical="center" wrapText="1"/>
    </xf>
    <xf numFmtId="0" fontId="1" fillId="0" borderId="0" xfId="1" applyAlignment="1">
      <alignment vertical="center" wrapText="1"/>
    </xf>
    <xf numFmtId="166" fontId="1" fillId="0" borderId="0" xfId="1" applyNumberFormat="1" applyAlignment="1">
      <alignment vertical="center" wrapText="1"/>
    </xf>
    <xf numFmtId="164" fontId="1" fillId="0" borderId="0" xfId="2" applyNumberFormat="1" applyFont="1" applyFill="1"/>
    <xf numFmtId="164" fontId="1" fillId="0" borderId="0" xfId="2" applyNumberFormat="1" applyFont="1"/>
    <xf numFmtId="165" fontId="7" fillId="2" borderId="9" xfId="2" applyNumberFormat="1" applyFont="1" applyFill="1" applyBorder="1" applyAlignment="1" applyProtection="1">
      <alignment horizontal="right" vertical="center"/>
      <protection locked="0"/>
    </xf>
    <xf numFmtId="168" fontId="4" fillId="3" borderId="59" xfId="6" applyNumberFormat="1" applyFont="1" applyFill="1" applyBorder="1"/>
    <xf numFmtId="0" fontId="7" fillId="4" borderId="46" xfId="1" applyFont="1" applyFill="1" applyBorder="1" applyAlignment="1">
      <alignment horizontal="left"/>
    </xf>
    <xf numFmtId="37" fontId="4" fillId="4" borderId="45" xfId="3" applyNumberFormat="1" applyFont="1" applyFill="1" applyBorder="1" applyAlignment="1">
      <alignment horizontal="right"/>
    </xf>
    <xf numFmtId="37" fontId="7" fillId="4" borderId="45" xfId="3" applyNumberFormat="1" applyFont="1" applyFill="1" applyBorder="1" applyAlignment="1">
      <alignment horizontal="right"/>
    </xf>
    <xf numFmtId="168" fontId="4" fillId="4" borderId="50" xfId="6" applyNumberFormat="1" applyFont="1" applyFill="1" applyBorder="1"/>
    <xf numFmtId="44" fontId="4" fillId="4" borderId="50" xfId="6" applyFont="1" applyFill="1" applyBorder="1"/>
    <xf numFmtId="166" fontId="6" fillId="5" borderId="19" xfId="5" applyNumberFormat="1" applyFont="1" applyFill="1" applyBorder="1" applyAlignment="1" applyProtection="1">
      <alignment vertical="center"/>
    </xf>
    <xf numFmtId="0" fontId="1" fillId="2" borderId="0" xfId="3" applyFont="1" applyFill="1" applyBorder="1"/>
    <xf numFmtId="37" fontId="1" fillId="4" borderId="0" xfId="3" applyNumberFormat="1" applyFont="1" applyFill="1" applyBorder="1"/>
    <xf numFmtId="37" fontId="6" fillId="4" borderId="0" xfId="3" applyNumberFormat="1" applyFont="1" applyFill="1" applyBorder="1" applyAlignment="1">
      <alignment horizontal="left"/>
    </xf>
    <xf numFmtId="37" fontId="6" fillId="4" borderId="0" xfId="3" applyNumberFormat="1" applyFont="1" applyFill="1" applyBorder="1"/>
    <xf numFmtId="37" fontId="1" fillId="4" borderId="0" xfId="3" applyNumberFormat="1" applyFont="1" applyFill="1" applyBorder="1" applyAlignment="1">
      <alignment horizontal="left"/>
    </xf>
    <xf numFmtId="37" fontId="1" fillId="4" borderId="0" xfId="3" applyNumberFormat="1" applyFont="1" applyFill="1" applyBorder="1" applyAlignment="1">
      <alignment horizontal="right"/>
    </xf>
    <xf numFmtId="37" fontId="6" fillId="4" borderId="0" xfId="3" applyNumberFormat="1" applyFont="1" applyFill="1" applyBorder="1" applyAlignment="1">
      <alignment horizontal="right"/>
    </xf>
    <xf numFmtId="37" fontId="0" fillId="4" borderId="0" xfId="3" applyNumberFormat="1" applyFont="1" applyFill="1" applyBorder="1"/>
    <xf numFmtId="169" fontId="6" fillId="4" borderId="0" xfId="3" quotePrefix="1" applyNumberFormat="1" applyFont="1" applyFill="1" applyBorder="1" applyAlignment="1">
      <alignment horizontal="right"/>
    </xf>
    <xf numFmtId="168" fontId="1" fillId="6" borderId="40" xfId="6" applyNumberFormat="1" applyFont="1" applyFill="1" applyBorder="1" applyAlignment="1">
      <alignment horizontal="left" vertical="center" wrapText="1"/>
    </xf>
    <xf numFmtId="0" fontId="6" fillId="6" borderId="0" xfId="1" applyFont="1" applyFill="1" applyBorder="1" applyAlignment="1">
      <alignment horizontal="left" vertical="center"/>
    </xf>
    <xf numFmtId="0" fontId="20" fillId="6" borderId="0" xfId="1" applyFont="1" applyFill="1" applyBorder="1" applyAlignment="1">
      <alignment horizontal="left" vertical="center"/>
    </xf>
    <xf numFmtId="37" fontId="4" fillId="4" borderId="64" xfId="3" applyNumberFormat="1" applyFont="1" applyFill="1" applyBorder="1"/>
    <xf numFmtId="37" fontId="1" fillId="4" borderId="64" xfId="3" applyNumberFormat="1" applyFont="1" applyFill="1" applyBorder="1"/>
    <xf numFmtId="37" fontId="4" fillId="4" borderId="45" xfId="3" applyNumberFormat="1" applyFont="1" applyFill="1" applyBorder="1"/>
    <xf numFmtId="37" fontId="1" fillId="4" borderId="45" xfId="3" applyNumberFormat="1" applyFont="1" applyFill="1" applyBorder="1"/>
    <xf numFmtId="37" fontId="1" fillId="4" borderId="74" xfId="3" applyNumberFormat="1" applyFont="1" applyFill="1" applyBorder="1"/>
    <xf numFmtId="43" fontId="1" fillId="4" borderId="65" xfId="2" applyFont="1" applyFill="1" applyBorder="1"/>
    <xf numFmtId="43" fontId="1" fillId="4" borderId="75" xfId="2" applyFont="1" applyFill="1" applyBorder="1"/>
    <xf numFmtId="0" fontId="1" fillId="9" borderId="16" xfId="1" applyFill="1" applyBorder="1" applyAlignment="1">
      <alignment horizontal="center" vertical="center" wrapText="1"/>
    </xf>
    <xf numFmtId="37" fontId="11" fillId="4" borderId="10" xfId="3" applyNumberFormat="1" applyFont="1" applyFill="1" applyBorder="1" applyAlignment="1">
      <alignment vertical="center"/>
    </xf>
    <xf numFmtId="37" fontId="11" fillId="4" borderId="28" xfId="3" applyNumberFormat="1" applyFont="1" applyFill="1" applyBorder="1" applyAlignment="1">
      <alignment vertical="center"/>
    </xf>
    <xf numFmtId="37" fontId="11" fillId="4" borderId="39" xfId="3" applyNumberFormat="1" applyFont="1" applyFill="1" applyBorder="1" applyAlignment="1">
      <alignment vertical="center"/>
    </xf>
    <xf numFmtId="37" fontId="11" fillId="4" borderId="44" xfId="3" applyNumberFormat="1" applyFont="1" applyFill="1" applyBorder="1" applyAlignment="1">
      <alignment horizontal="right" vertical="center"/>
    </xf>
    <xf numFmtId="37" fontId="7" fillId="4" borderId="28" xfId="3" applyNumberFormat="1" applyFont="1" applyFill="1" applyBorder="1" applyAlignment="1">
      <alignment vertical="center"/>
    </xf>
    <xf numFmtId="37" fontId="11" fillId="4" borderId="73" xfId="3" applyNumberFormat="1" applyFont="1" applyFill="1" applyBorder="1" applyAlignment="1">
      <alignment horizontal="center" vertical="center"/>
    </xf>
    <xf numFmtId="37" fontId="11" fillId="4" borderId="44" xfId="3" applyNumberFormat="1" applyFont="1" applyFill="1" applyBorder="1" applyAlignment="1">
      <alignment horizontal="center" vertical="center"/>
    </xf>
    <xf numFmtId="37" fontId="11" fillId="4" borderId="70" xfId="3" applyNumberFormat="1" applyFont="1" applyFill="1" applyBorder="1" applyAlignment="1">
      <alignment vertical="center"/>
    </xf>
    <xf numFmtId="37" fontId="18" fillId="4" borderId="56" xfId="3" applyNumberFormat="1" applyFont="1" applyFill="1" applyBorder="1" applyAlignment="1">
      <alignment vertical="center"/>
    </xf>
    <xf numFmtId="0" fontId="1" fillId="4" borderId="16" xfId="3" applyFont="1" applyFill="1" applyBorder="1" applyAlignment="1">
      <alignment vertical="center"/>
    </xf>
    <xf numFmtId="0" fontId="4" fillId="6" borderId="1" xfId="1" applyFont="1" applyFill="1" applyBorder="1" applyAlignment="1">
      <alignment horizontal="center" vertical="center" wrapText="1"/>
    </xf>
    <xf numFmtId="0" fontId="1" fillId="6" borderId="39" xfId="1" applyFill="1" applyBorder="1" applyAlignment="1">
      <alignment horizontal="center" vertical="center" wrapText="1"/>
    </xf>
    <xf numFmtId="0" fontId="1" fillId="6" borderId="10" xfId="1" applyFill="1" applyBorder="1" applyAlignment="1">
      <alignment horizontal="center" vertical="center" wrapText="1"/>
    </xf>
    <xf numFmtId="0" fontId="4" fillId="6" borderId="71" xfId="1" applyFont="1" applyFill="1" applyBorder="1" applyAlignment="1">
      <alignment horizontal="center" vertical="center" wrapText="1"/>
    </xf>
    <xf numFmtId="0" fontId="1" fillId="6" borderId="16" xfId="1" applyFill="1" applyBorder="1" applyAlignment="1">
      <alignment horizontal="center" vertical="center" wrapText="1"/>
    </xf>
    <xf numFmtId="0" fontId="6" fillId="6" borderId="68" xfId="1" applyFont="1" applyFill="1" applyBorder="1" applyAlignment="1">
      <alignment horizontal="left" vertical="center"/>
    </xf>
    <xf numFmtId="0" fontId="20" fillId="6" borderId="68" xfId="1" applyFont="1" applyFill="1" applyBorder="1" applyAlignment="1">
      <alignment horizontal="left" vertical="center"/>
    </xf>
    <xf numFmtId="168" fontId="1" fillId="6" borderId="68" xfId="6" applyNumberFormat="1" applyFont="1" applyFill="1" applyBorder="1" applyAlignment="1">
      <alignment horizontal="center" vertical="center" wrapText="1"/>
    </xf>
    <xf numFmtId="0" fontId="4" fillId="6" borderId="72" xfId="1" applyFont="1" applyFill="1" applyBorder="1" applyAlignment="1">
      <alignment horizontal="left" vertical="center" wrapText="1"/>
    </xf>
    <xf numFmtId="0" fontId="4" fillId="3" borderId="6" xfId="3" applyFont="1" applyFill="1" applyBorder="1" applyAlignment="1" applyProtection="1">
      <alignment horizontal="left" wrapText="1"/>
      <protection locked="0"/>
    </xf>
    <xf numFmtId="0" fontId="4" fillId="3" borderId="7" xfId="3" applyFont="1" applyFill="1" applyBorder="1" applyAlignment="1" applyProtection="1">
      <alignment horizontal="left" wrapText="1"/>
      <protection locked="0"/>
    </xf>
    <xf numFmtId="0" fontId="4" fillId="3" borderId="8" xfId="3" applyFont="1" applyFill="1" applyBorder="1" applyAlignment="1" applyProtection="1">
      <alignment horizontal="left" wrapText="1"/>
      <protection locked="0"/>
    </xf>
    <xf numFmtId="0" fontId="4" fillId="3" borderId="12" xfId="3" applyFont="1" applyFill="1" applyBorder="1" applyAlignment="1" applyProtection="1">
      <alignment horizontal="left"/>
      <protection locked="0"/>
    </xf>
    <xf numFmtId="0" fontId="4" fillId="3" borderId="0" xfId="3" applyFont="1" applyFill="1" applyBorder="1" applyAlignment="1" applyProtection="1">
      <alignment horizontal="left"/>
      <protection locked="0"/>
    </xf>
    <xf numFmtId="0" fontId="4" fillId="3" borderId="11" xfId="3" applyFont="1" applyFill="1" applyBorder="1" applyAlignment="1" applyProtection="1">
      <alignment horizontal="left"/>
      <protection locked="0"/>
    </xf>
    <xf numFmtId="0" fontId="4" fillId="3" borderId="13" xfId="3" applyFont="1" applyFill="1" applyBorder="1" applyAlignment="1" applyProtection="1">
      <alignment horizontal="left"/>
      <protection locked="0"/>
    </xf>
    <xf numFmtId="0" fontId="4" fillId="3" borderId="14" xfId="3" applyFont="1" applyFill="1" applyBorder="1" applyAlignment="1" applyProtection="1">
      <alignment horizontal="left"/>
      <protection locked="0"/>
    </xf>
    <xf numFmtId="0" fontId="11" fillId="2" borderId="21" xfId="3" applyFont="1" applyFill="1" applyBorder="1" applyAlignment="1">
      <alignment horizontal="right"/>
    </xf>
    <xf numFmtId="0" fontId="11" fillId="2" borderId="22" xfId="3" applyFont="1" applyFill="1" applyBorder="1" applyAlignment="1">
      <alignment horizontal="right"/>
    </xf>
    <xf numFmtId="0" fontId="13" fillId="0" borderId="21" xfId="4" applyFont="1" applyBorder="1" applyAlignment="1">
      <alignment horizontal="center" vertical="top"/>
    </xf>
    <xf numFmtId="0" fontId="13" fillId="0" borderId="24" xfId="4" applyFont="1" applyBorder="1" applyAlignment="1">
      <alignment horizontal="center" vertical="top"/>
    </xf>
    <xf numFmtId="0" fontId="1" fillId="6" borderId="45" xfId="1" applyFill="1" applyBorder="1" applyAlignment="1">
      <alignment horizontal="left" vertical="center" wrapText="1"/>
    </xf>
    <xf numFmtId="0" fontId="1" fillId="6" borderId="40" xfId="1" applyFill="1" applyBorder="1" applyAlignment="1">
      <alignment horizontal="left" vertical="center" wrapText="1"/>
    </xf>
    <xf numFmtId="0" fontId="4" fillId="9" borderId="22" xfId="1" applyFont="1" applyFill="1" applyBorder="1" applyAlignment="1">
      <alignment horizontal="left" vertical="center" wrapText="1"/>
    </xf>
    <xf numFmtId="0" fontId="4" fillId="9" borderId="69" xfId="1" applyFont="1" applyFill="1" applyBorder="1" applyAlignment="1">
      <alignment horizontal="left" vertical="center" wrapText="1"/>
    </xf>
    <xf numFmtId="0" fontId="14" fillId="2" borderId="2" xfId="3" applyFont="1" applyFill="1" applyBorder="1" applyAlignment="1">
      <alignment horizontal="right"/>
    </xf>
    <xf numFmtId="0" fontId="14" fillId="2" borderId="26" xfId="3" applyFont="1" applyFill="1" applyBorder="1" applyAlignment="1">
      <alignment horizontal="right"/>
    </xf>
    <xf numFmtId="0" fontId="4" fillId="6" borderId="2" xfId="1" applyFont="1" applyFill="1" applyBorder="1" applyAlignment="1">
      <alignment horizontal="left" vertical="center" wrapText="1"/>
    </xf>
    <xf numFmtId="164" fontId="1" fillId="0" borderId="76" xfId="2" applyNumberFormat="1" applyFont="1" applyFill="1" applyBorder="1" applyProtection="1">
      <protection locked="0"/>
    </xf>
    <xf numFmtId="166" fontId="6" fillId="4" borderId="0" xfId="5" applyNumberFormat="1" applyFont="1" applyFill="1" applyBorder="1"/>
    <xf numFmtId="164" fontId="1" fillId="4" borderId="77" xfId="2" applyNumberFormat="1" applyFont="1" applyFill="1" applyBorder="1"/>
    <xf numFmtId="166" fontId="6" fillId="5" borderId="67" xfId="5" applyNumberFormat="1" applyFont="1" applyFill="1" applyBorder="1" applyAlignment="1" applyProtection="1">
      <alignment vertical="center"/>
    </xf>
    <xf numFmtId="166" fontId="19" fillId="6" borderId="45" xfId="5" applyNumberFormat="1" applyFont="1" applyFill="1" applyBorder="1" applyAlignment="1">
      <alignment vertical="center" wrapText="1"/>
    </xf>
    <xf numFmtId="166" fontId="19" fillId="6" borderId="29" xfId="5" applyNumberFormat="1" applyFont="1" applyFill="1" applyBorder="1" applyAlignment="1">
      <alignment vertical="center" wrapText="1"/>
    </xf>
    <xf numFmtId="166" fontId="19" fillId="6" borderId="40" xfId="5" applyNumberFormat="1" applyFont="1" applyFill="1" applyBorder="1" applyAlignment="1">
      <alignment vertical="center" wrapText="1"/>
    </xf>
    <xf numFmtId="168" fontId="1" fillId="3" borderId="9" xfId="6" applyNumberFormat="1" applyFont="1" applyFill="1" applyBorder="1" applyProtection="1">
      <protection locked="0"/>
    </xf>
    <xf numFmtId="44" fontId="4" fillId="6" borderId="66" xfId="6" applyFont="1" applyFill="1" applyBorder="1"/>
    <xf numFmtId="0" fontId="1" fillId="6" borderId="34" xfId="1" applyFill="1" applyBorder="1" applyAlignment="1">
      <alignment vertical="center" wrapText="1"/>
    </xf>
    <xf numFmtId="168" fontId="1" fillId="3" borderId="78" xfId="6" applyNumberFormat="1" applyFont="1" applyFill="1" applyBorder="1" applyProtection="1">
      <protection locked="0"/>
    </xf>
    <xf numFmtId="44" fontId="4" fillId="6" borderId="62" xfId="6" applyFont="1" applyFill="1" applyBorder="1"/>
    <xf numFmtId="168" fontId="4" fillId="3" borderId="79" xfId="6" applyNumberFormat="1" applyFont="1" applyFill="1" applyBorder="1"/>
    <xf numFmtId="44" fontId="4" fillId="9" borderId="79" xfId="6" applyFont="1" applyFill="1" applyBorder="1"/>
    <xf numFmtId="0" fontId="1" fillId="4" borderId="22" xfId="3" applyFont="1" applyFill="1" applyBorder="1"/>
  </cellXfs>
  <cellStyles count="7">
    <cellStyle name="Comma 7 2" xfId="2" xr:uid="{B7C1512F-17C8-4B7E-A58A-F3A6D78081A4}"/>
    <cellStyle name="Currency 5 2" xfId="6" xr:uid="{8FF6A055-EA56-43A0-BD99-3E284057BE98}"/>
    <cellStyle name="Normal" xfId="0" builtinId="0"/>
    <cellStyle name="Normal 2" xfId="4" xr:uid="{DC37E57B-6366-4F98-AB0C-FC2FAB77CD18}"/>
    <cellStyle name="Normal_Bdg Cost Summ 3 2" xfId="1" xr:uid="{A1F2E448-C5E5-438D-891C-9C223F2C3D7E}"/>
    <cellStyle name="Normal_Towne-Summ-1" xfId="3" xr:uid="{6646E06E-2942-408F-9847-945789556A25}"/>
    <cellStyle name="Percent 7 2" xfId="5" xr:uid="{235E908B-A533-4505-9DFB-57558D81B7BE}"/>
  </cellStyles>
  <dxfs count="0"/>
  <tableStyles count="1" defaultTableStyle="TableStyleMedium2" defaultPivotStyle="PivotStyleLight16">
    <tableStyle name="Invisible" pivot="0" table="0" count="0" xr9:uid="{B9D85DBC-E69B-4B0B-9C14-E537232687E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cjpic.sharepoint.com/sites/ProgramResourcesWorkAreaSite/FormsandTemplatesDB/JCC-Budget-Model-V11.2-Beta-Mod-TGMP%20BLAN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-List"/>
      <sheetName val="MSA-2017-GDP"/>
      <sheetName val="zipcode"/>
      <sheetName val="Model-1.0"/>
      <sheetName val="Cities"/>
      <sheetName val="Model-1.0-Reno"/>
      <sheetName val="Cities_Reno"/>
      <sheetName val="CCCI-2021"/>
      <sheetName val="FY2019Loc"/>
      <sheetName val="Cal-City-GDP"/>
      <sheetName val="Budget-Form-2021"/>
      <sheetName val="Cost-Model-2021"/>
      <sheetName val="Budget-Form-Reno"/>
      <sheetName val="Target-GMP-Breakdown"/>
      <sheetName val="Target-GMP-Breakdown-Orig"/>
      <sheetName val="DBE Fee  Proposal "/>
      <sheetName val="Unit-Prices"/>
      <sheetName val="Short-Sum-Fix-2020-Orig"/>
      <sheetName val="Short-Sum-Fix-2019-Reno"/>
      <sheetName val="RRatesIF"/>
      <sheetName val="RRatesCS"/>
      <sheetName val="Perc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42C7C-D303-4ACD-ABB2-F10038780C3F}">
  <sheetPr codeName="Sheet1">
    <pageSetUpPr fitToPage="1"/>
  </sheetPr>
  <dimension ref="A1:L67"/>
  <sheetViews>
    <sheetView showGridLines="0" tabSelected="1" topLeftCell="A41" zoomScale="110" zoomScaleNormal="110" zoomScaleSheetLayoutView="80" workbookViewId="0">
      <selection activeCell="B66" sqref="B66"/>
    </sheetView>
  </sheetViews>
  <sheetFormatPr defaultColWidth="7.5546875" defaultRowHeight="13.2" x14ac:dyDescent="0.25"/>
  <cols>
    <col min="1" max="1" width="4.5546875" style="61" customWidth="1"/>
    <col min="2" max="2" width="3.109375" style="61" customWidth="1"/>
    <col min="3" max="3" width="14.5546875" style="61" customWidth="1"/>
    <col min="4" max="4" width="16" style="61" customWidth="1"/>
    <col min="5" max="6" width="6.5546875" style="61" customWidth="1"/>
    <col min="7" max="7" width="7.6640625" style="61" customWidth="1"/>
    <col min="8" max="8" width="14.5546875" style="118" customWidth="1"/>
    <col min="9" max="9" width="12.5546875" style="118" customWidth="1"/>
    <col min="10" max="10" width="1.88671875" style="61" hidden="1" customWidth="1"/>
    <col min="11" max="11" width="16.88671875" customWidth="1"/>
    <col min="12" max="12" width="16.5546875" customWidth="1"/>
    <col min="13" max="17" width="7.5546875" style="61" customWidth="1"/>
    <col min="18" max="18" width="20.44140625" style="61" customWidth="1"/>
    <col min="19" max="16384" width="7.5546875" style="61"/>
  </cols>
  <sheetData>
    <row r="1" spans="1:10" ht="19.5" customHeight="1" thickBot="1" x14ac:dyDescent="0.35">
      <c r="A1" s="1" t="s">
        <v>99</v>
      </c>
      <c r="B1" s="2"/>
      <c r="C1" s="2"/>
      <c r="D1" s="2"/>
      <c r="E1" s="2"/>
      <c r="F1" s="2"/>
      <c r="G1" s="2"/>
      <c r="H1" s="2"/>
      <c r="I1" s="3"/>
      <c r="J1" s="4"/>
    </row>
    <row r="2" spans="1:10" ht="15.75" customHeight="1" thickTop="1" thickBot="1" x14ac:dyDescent="0.3">
      <c r="A2" s="5" t="s">
        <v>0</v>
      </c>
      <c r="B2" s="6"/>
      <c r="C2" s="6"/>
      <c r="D2" s="166" t="s">
        <v>101</v>
      </c>
      <c r="E2" s="167"/>
      <c r="F2" s="167"/>
      <c r="G2" s="168"/>
      <c r="H2" s="7"/>
      <c r="I2" s="119"/>
      <c r="J2" s="8"/>
    </row>
    <row r="3" spans="1:10" ht="15.75" customHeight="1" thickTop="1" thickBot="1" x14ac:dyDescent="0.3">
      <c r="A3" s="9" t="s">
        <v>1</v>
      </c>
      <c r="B3" s="127"/>
      <c r="C3" s="10"/>
      <c r="D3" s="169" t="s">
        <v>2</v>
      </c>
      <c r="E3" s="170"/>
      <c r="F3" s="170"/>
      <c r="G3" s="171"/>
      <c r="H3" s="11"/>
      <c r="I3" s="119"/>
      <c r="J3" s="8"/>
    </row>
    <row r="4" spans="1:10" ht="15.75" customHeight="1" thickTop="1" thickBot="1" x14ac:dyDescent="0.3">
      <c r="A4" s="9" t="s">
        <v>3</v>
      </c>
      <c r="B4" s="127"/>
      <c r="C4" s="10"/>
      <c r="D4" s="172" t="s">
        <v>100</v>
      </c>
      <c r="E4" s="173"/>
      <c r="F4" s="173"/>
      <c r="G4" s="173"/>
      <c r="H4" s="11"/>
      <c r="I4" s="11"/>
      <c r="J4" s="12"/>
    </row>
    <row r="5" spans="1:10" ht="15.75" customHeight="1" thickTop="1" thickBot="1" x14ac:dyDescent="0.3">
      <c r="A5" s="13" t="s">
        <v>4</v>
      </c>
      <c r="B5" s="14"/>
      <c r="C5" s="15"/>
      <c r="D5" s="16"/>
      <c r="E5" s="17"/>
      <c r="F5" s="18"/>
      <c r="G5" s="127"/>
      <c r="H5" s="19"/>
      <c r="I5" s="20"/>
      <c r="J5" s="21">
        <v>0.1173270677987082</v>
      </c>
    </row>
    <row r="6" spans="1:10" ht="17.25" customHeight="1" thickBot="1" x14ac:dyDescent="0.3">
      <c r="A6" s="174"/>
      <c r="B6" s="175"/>
      <c r="C6" s="175"/>
      <c r="D6" s="22"/>
      <c r="E6" s="174"/>
      <c r="F6" s="175"/>
      <c r="G6" s="23"/>
      <c r="H6" s="176" t="s">
        <v>102</v>
      </c>
      <c r="I6" s="177"/>
      <c r="J6" s="24"/>
    </row>
    <row r="7" spans="1:10" ht="12.75" customHeight="1" x14ac:dyDescent="0.25">
      <c r="A7" s="25"/>
      <c r="B7" s="26"/>
      <c r="C7" s="26"/>
      <c r="D7" s="182" t="s">
        <v>5</v>
      </c>
      <c r="E7" s="182"/>
      <c r="F7" s="182"/>
      <c r="G7" s="183"/>
      <c r="H7" s="27" t="s">
        <v>6</v>
      </c>
      <c r="I7" s="28" t="s">
        <v>7</v>
      </c>
      <c r="J7" s="29" t="s">
        <v>8</v>
      </c>
    </row>
    <row r="8" spans="1:10" ht="12.75" customHeight="1" x14ac:dyDescent="0.25">
      <c r="A8" s="30" t="s">
        <v>9</v>
      </c>
      <c r="B8" s="31"/>
      <c r="C8" s="31"/>
      <c r="D8" s="31"/>
      <c r="E8" s="31"/>
      <c r="F8" s="31"/>
      <c r="G8" s="32" t="s">
        <v>10</v>
      </c>
      <c r="H8" s="33" t="s">
        <v>11</v>
      </c>
      <c r="I8" s="34" t="s">
        <v>12</v>
      </c>
      <c r="J8" s="35" t="s">
        <v>13</v>
      </c>
    </row>
    <row r="9" spans="1:10" ht="12.75" customHeight="1" thickBot="1" x14ac:dyDescent="0.3">
      <c r="A9" s="36" t="s">
        <v>14</v>
      </c>
      <c r="B9" s="37"/>
      <c r="C9" s="38" t="s">
        <v>15</v>
      </c>
      <c r="D9" s="38"/>
      <c r="E9" s="38"/>
      <c r="F9" s="38"/>
      <c r="G9" s="38"/>
      <c r="H9" s="39" t="s">
        <v>16</v>
      </c>
      <c r="I9" s="39" t="s">
        <v>17</v>
      </c>
      <c r="J9" s="40" t="s">
        <v>18</v>
      </c>
    </row>
    <row r="10" spans="1:10" ht="12.75" customHeight="1" thickBot="1" x14ac:dyDescent="0.3">
      <c r="A10" s="147">
        <v>1</v>
      </c>
      <c r="B10" s="128" t="s">
        <v>19</v>
      </c>
      <c r="C10" s="128"/>
      <c r="D10" s="128"/>
      <c r="E10" s="128"/>
      <c r="F10" s="128"/>
      <c r="G10" s="129" t="s">
        <v>20</v>
      </c>
      <c r="H10" s="41">
        <f>SUM(H11:H13)</f>
        <v>0</v>
      </c>
      <c r="I10" s="42">
        <f t="shared" ref="I10:J10" si="0">SUM(I11:I13)</f>
        <v>0</v>
      </c>
      <c r="J10" s="43">
        <f t="shared" si="0"/>
        <v>0</v>
      </c>
    </row>
    <row r="11" spans="1:10" ht="12.75" customHeight="1" thickTop="1" thickBot="1" x14ac:dyDescent="0.3">
      <c r="A11" s="147">
        <f t="shared" ref="A11:A44" si="1">+A10+1</f>
        <v>2</v>
      </c>
      <c r="B11" s="128"/>
      <c r="C11" s="128" t="s">
        <v>21</v>
      </c>
      <c r="D11" s="128"/>
      <c r="E11" s="128"/>
      <c r="F11" s="128"/>
      <c r="G11" s="130" t="s">
        <v>22</v>
      </c>
      <c r="H11" s="44">
        <v>0</v>
      </c>
      <c r="I11" s="45">
        <f>IF($D$5&gt;0,+H11/$D$5,0)</f>
        <v>0</v>
      </c>
      <c r="J11" s="46">
        <f>IF($H$38&gt;0,H11/$H$38,0)</f>
        <v>0</v>
      </c>
    </row>
    <row r="12" spans="1:10" ht="12.75" customHeight="1" thickTop="1" thickBot="1" x14ac:dyDescent="0.3">
      <c r="A12" s="147">
        <f t="shared" si="1"/>
        <v>3</v>
      </c>
      <c r="B12" s="128"/>
      <c r="C12" s="128" t="s">
        <v>23</v>
      </c>
      <c r="D12" s="128"/>
      <c r="E12" s="128"/>
      <c r="F12" s="128"/>
      <c r="G12" s="130" t="s">
        <v>24</v>
      </c>
      <c r="H12" s="44">
        <v>0</v>
      </c>
      <c r="I12" s="45">
        <f>IF($D$5&gt;0,+H12/$D$5,0)</f>
        <v>0</v>
      </c>
      <c r="J12" s="43">
        <f>IF($H$38&gt;0,H12/$H$38,0)</f>
        <v>0</v>
      </c>
    </row>
    <row r="13" spans="1:10" ht="12.75" customHeight="1" thickTop="1" thickBot="1" x14ac:dyDescent="0.3">
      <c r="A13" s="147">
        <f t="shared" si="1"/>
        <v>4</v>
      </c>
      <c r="B13" s="128"/>
      <c r="C13" s="128" t="s">
        <v>25</v>
      </c>
      <c r="D13" s="128"/>
      <c r="E13" s="128"/>
      <c r="F13" s="128"/>
      <c r="G13" s="130" t="s">
        <v>26</v>
      </c>
      <c r="H13" s="44">
        <v>0</v>
      </c>
      <c r="I13" s="45">
        <f>IF($D$5&gt;0,+H13/$D$5,0)</f>
        <v>0</v>
      </c>
      <c r="J13" s="43">
        <f>IF($H$38&gt;0,H13/$H$38,0)</f>
        <v>0</v>
      </c>
    </row>
    <row r="14" spans="1:10" ht="12.75" customHeight="1" thickTop="1" thickBot="1" x14ac:dyDescent="0.3">
      <c r="A14" s="147">
        <f t="shared" si="1"/>
        <v>5</v>
      </c>
      <c r="B14" s="128" t="s">
        <v>27</v>
      </c>
      <c r="C14" s="128"/>
      <c r="D14" s="128"/>
      <c r="E14" s="128"/>
      <c r="F14" s="128"/>
      <c r="G14" s="130" t="s">
        <v>28</v>
      </c>
      <c r="H14" s="44">
        <v>0</v>
      </c>
      <c r="I14" s="45">
        <f>IF($D$5&gt;0,+H14/$D$5,0)</f>
        <v>0</v>
      </c>
      <c r="J14" s="43">
        <f>IF($H$38&gt;0,H14/$H$38,0)</f>
        <v>0</v>
      </c>
    </row>
    <row r="15" spans="1:10" ht="12.75" customHeight="1" thickTop="1" thickBot="1" x14ac:dyDescent="0.3">
      <c r="A15" s="148">
        <f t="shared" si="1"/>
        <v>6</v>
      </c>
      <c r="B15" s="47"/>
      <c r="C15" s="48"/>
      <c r="D15" s="49" t="s">
        <v>29</v>
      </c>
      <c r="E15" s="49"/>
      <c r="F15" s="49"/>
      <c r="G15" s="50" t="s">
        <v>30</v>
      </c>
      <c r="H15" s="41">
        <f>+H10+H14</f>
        <v>0</v>
      </c>
      <c r="I15" s="51">
        <f t="shared" ref="I15:J15" si="2">+I10+I14</f>
        <v>0</v>
      </c>
      <c r="J15" s="52">
        <f t="shared" si="2"/>
        <v>0</v>
      </c>
    </row>
    <row r="16" spans="1:10" ht="12.75" customHeight="1" thickTop="1" thickBot="1" x14ac:dyDescent="0.3">
      <c r="A16" s="149">
        <f t="shared" si="1"/>
        <v>7</v>
      </c>
      <c r="B16" s="53" t="s">
        <v>31</v>
      </c>
      <c r="C16" s="53"/>
      <c r="D16" s="53"/>
      <c r="E16" s="53"/>
      <c r="F16" s="53"/>
      <c r="G16" s="54" t="s">
        <v>32</v>
      </c>
      <c r="H16" s="44">
        <v>0</v>
      </c>
      <c r="I16" s="55">
        <f>IF($D$5&gt;0,+H16/$D$5,0)</f>
        <v>0</v>
      </c>
      <c r="J16" s="56">
        <f>IF($H$38&gt;0,H16/$H$38,0)</f>
        <v>0</v>
      </c>
    </row>
    <row r="17" spans="1:10" ht="12.75" customHeight="1" thickTop="1" thickBot="1" x14ac:dyDescent="0.3">
      <c r="A17" s="147">
        <f t="shared" si="1"/>
        <v>8</v>
      </c>
      <c r="B17" s="128" t="s">
        <v>33</v>
      </c>
      <c r="C17" s="128"/>
      <c r="D17" s="128"/>
      <c r="E17" s="128"/>
      <c r="F17" s="128"/>
      <c r="G17" s="130" t="s">
        <v>34</v>
      </c>
      <c r="H17" s="44">
        <v>0</v>
      </c>
      <c r="I17" s="45">
        <f>IF($D$5&gt;0,+H17/$D$5,0)</f>
        <v>0</v>
      </c>
      <c r="J17" s="43">
        <f>IF($H$38&gt;0,H17/$H$38,0)</f>
        <v>0</v>
      </c>
    </row>
    <row r="18" spans="1:10" ht="12.75" customHeight="1" thickTop="1" thickBot="1" x14ac:dyDescent="0.3">
      <c r="A18" s="147">
        <f t="shared" si="1"/>
        <v>9</v>
      </c>
      <c r="B18" s="128" t="s">
        <v>35</v>
      </c>
      <c r="C18" s="128"/>
      <c r="D18" s="128"/>
      <c r="E18" s="128"/>
      <c r="F18" s="128"/>
      <c r="G18" s="130" t="s">
        <v>36</v>
      </c>
      <c r="H18" s="44">
        <v>0</v>
      </c>
      <c r="I18" s="45">
        <f>IF($D$5&gt;0,+H18/$D$5,0)</f>
        <v>0</v>
      </c>
      <c r="J18" s="43">
        <f>IF($H$38&gt;0,H18/$H$38,0)</f>
        <v>0</v>
      </c>
    </row>
    <row r="19" spans="1:10" ht="12.75" customHeight="1" thickTop="1" thickBot="1" x14ac:dyDescent="0.3">
      <c r="A19" s="148">
        <f t="shared" si="1"/>
        <v>10</v>
      </c>
      <c r="B19" s="47"/>
      <c r="C19" s="48"/>
      <c r="D19" s="49" t="s">
        <v>37</v>
      </c>
      <c r="E19" s="49"/>
      <c r="F19" s="49"/>
      <c r="G19" s="50" t="s">
        <v>38</v>
      </c>
      <c r="H19" s="41">
        <f>SUM(H16:H18)</f>
        <v>0</v>
      </c>
      <c r="I19" s="57">
        <f t="shared" ref="I19:J19" si="3">SUM(I16:I18)</f>
        <v>0</v>
      </c>
      <c r="J19" s="52">
        <f t="shared" si="3"/>
        <v>0</v>
      </c>
    </row>
    <row r="20" spans="1:10" ht="12.75" customHeight="1" thickTop="1" thickBot="1" x14ac:dyDescent="0.3">
      <c r="A20" s="147">
        <f t="shared" si="1"/>
        <v>11</v>
      </c>
      <c r="B20" s="53" t="s">
        <v>39</v>
      </c>
      <c r="C20" s="53"/>
      <c r="D20" s="53"/>
      <c r="E20" s="53"/>
      <c r="F20" s="53"/>
      <c r="G20" s="54" t="s">
        <v>40</v>
      </c>
      <c r="H20" s="44">
        <v>0</v>
      </c>
      <c r="I20" s="45">
        <f>IF($D$5&gt;0,+H20/$D$5,0)</f>
        <v>0</v>
      </c>
      <c r="J20" s="43">
        <f>IF($H$38&gt;0,H20/$H$38,0)</f>
        <v>0</v>
      </c>
    </row>
    <row r="21" spans="1:10" ht="12.75" customHeight="1" thickTop="1" thickBot="1" x14ac:dyDescent="0.3">
      <c r="A21" s="147">
        <f t="shared" si="1"/>
        <v>12</v>
      </c>
      <c r="B21" s="128" t="s">
        <v>41</v>
      </c>
      <c r="C21" s="128"/>
      <c r="D21" s="128"/>
      <c r="E21" s="128"/>
      <c r="F21" s="128"/>
      <c r="G21" s="130" t="s">
        <v>42</v>
      </c>
      <c r="H21" s="44">
        <v>0</v>
      </c>
      <c r="I21" s="45">
        <f>IF($D$5&gt;0,+H21/$D$5,0)</f>
        <v>0</v>
      </c>
      <c r="J21" s="43">
        <f>IF($H$38&gt;0,H21/$H$38,0)</f>
        <v>0</v>
      </c>
    </row>
    <row r="22" spans="1:10" ht="12.75" customHeight="1" thickTop="1" thickBot="1" x14ac:dyDescent="0.3">
      <c r="A22" s="147">
        <f t="shared" si="1"/>
        <v>13</v>
      </c>
      <c r="B22" s="128" t="s">
        <v>43</v>
      </c>
      <c r="C22" s="128"/>
      <c r="D22" s="128"/>
      <c r="E22" s="128"/>
      <c r="F22" s="128"/>
      <c r="G22" s="130" t="s">
        <v>44</v>
      </c>
      <c r="H22" s="44">
        <v>0</v>
      </c>
      <c r="I22" s="45">
        <f>IF($D$5&gt;0,+H22/$D$5,0)</f>
        <v>0</v>
      </c>
      <c r="J22" s="43">
        <f>IF($H$38&gt;0,H22/$H$38,0)</f>
        <v>0</v>
      </c>
    </row>
    <row r="23" spans="1:10" ht="12.75" customHeight="1" thickTop="1" thickBot="1" x14ac:dyDescent="0.3">
      <c r="A23" s="147">
        <f t="shared" si="1"/>
        <v>14</v>
      </c>
      <c r="B23" s="128"/>
      <c r="C23" s="131"/>
      <c r="D23" s="132" t="s">
        <v>45</v>
      </c>
      <c r="E23" s="132"/>
      <c r="F23" s="132"/>
      <c r="G23" s="133" t="s">
        <v>46</v>
      </c>
      <c r="H23" s="41">
        <f>SUM(H20:H22)</f>
        <v>0</v>
      </c>
      <c r="I23" s="42">
        <f t="shared" ref="I23:J23" si="4">SUM(I20:I22)</f>
        <v>0</v>
      </c>
      <c r="J23" s="43">
        <f t="shared" si="4"/>
        <v>0</v>
      </c>
    </row>
    <row r="24" spans="1:10" ht="12.75" customHeight="1" thickTop="1" thickBot="1" x14ac:dyDescent="0.3">
      <c r="A24" s="149">
        <f t="shared" si="1"/>
        <v>15</v>
      </c>
      <c r="B24" s="58" t="s">
        <v>47</v>
      </c>
      <c r="C24" s="53"/>
      <c r="D24" s="53"/>
      <c r="E24" s="53"/>
      <c r="F24" s="53"/>
      <c r="G24" s="54" t="s">
        <v>48</v>
      </c>
      <c r="H24" s="44">
        <v>0</v>
      </c>
      <c r="I24" s="55">
        <f>IF($D$5&gt;0,+H24/$D$5,0)</f>
        <v>0</v>
      </c>
      <c r="J24" s="59">
        <f>IF($H$38&gt;0,H24/$H$38,0)</f>
        <v>0</v>
      </c>
    </row>
    <row r="25" spans="1:10" ht="12.75" customHeight="1" thickTop="1" thickBot="1" x14ac:dyDescent="0.3">
      <c r="A25" s="147">
        <f t="shared" si="1"/>
        <v>16</v>
      </c>
      <c r="B25" s="128" t="s">
        <v>49</v>
      </c>
      <c r="C25" s="128"/>
      <c r="D25" s="128"/>
      <c r="E25" s="128"/>
      <c r="F25" s="128"/>
      <c r="G25" s="130" t="s">
        <v>50</v>
      </c>
      <c r="H25" s="44">
        <v>0</v>
      </c>
      <c r="I25" s="45">
        <f>IF($D$5&gt;0,+H25/$D$5,0)</f>
        <v>0</v>
      </c>
      <c r="J25" s="43">
        <f>IF($H$38&gt;0,H25/$H$38,0)</f>
        <v>0</v>
      </c>
    </row>
    <row r="26" spans="1:10" ht="12.75" customHeight="1" thickTop="1" thickBot="1" x14ac:dyDescent="0.3">
      <c r="A26" s="147">
        <f t="shared" si="1"/>
        <v>17</v>
      </c>
      <c r="B26" s="128" t="s">
        <v>51</v>
      </c>
      <c r="C26" s="128"/>
      <c r="D26" s="128"/>
      <c r="E26" s="128"/>
      <c r="F26" s="128"/>
      <c r="G26" s="130" t="s">
        <v>52</v>
      </c>
      <c r="H26" s="44">
        <v>0</v>
      </c>
      <c r="I26" s="45">
        <f>IF($D$5&gt;0,+H26/$D$5,0)</f>
        <v>0</v>
      </c>
      <c r="J26" s="60">
        <f>IF($H$38&gt;0,H26/$H$38,0)</f>
        <v>0</v>
      </c>
    </row>
    <row r="27" spans="1:10" ht="12.75" customHeight="1" thickTop="1" thickBot="1" x14ac:dyDescent="0.3">
      <c r="A27" s="147">
        <f t="shared" si="1"/>
        <v>18</v>
      </c>
      <c r="B27" s="128" t="s">
        <v>53</v>
      </c>
      <c r="C27" s="128"/>
      <c r="D27" s="128"/>
      <c r="E27" s="128"/>
      <c r="F27" s="128"/>
      <c r="G27" s="130" t="s">
        <v>54</v>
      </c>
      <c r="H27" s="44">
        <v>0</v>
      </c>
      <c r="I27" s="45">
        <f>IF($D$5&gt;0,+H27/$D$5,0)</f>
        <v>0</v>
      </c>
      <c r="J27" s="43">
        <f>IF($H$38&gt;0,H27/$H$38,0)</f>
        <v>0</v>
      </c>
    </row>
    <row r="28" spans="1:10" ht="12.75" customHeight="1" thickTop="1" thickBot="1" x14ac:dyDescent="0.3">
      <c r="A28" s="147">
        <f t="shared" si="1"/>
        <v>19</v>
      </c>
      <c r="B28" s="131" t="s">
        <v>55</v>
      </c>
      <c r="C28" s="128"/>
      <c r="D28" s="128"/>
      <c r="E28" s="128"/>
      <c r="F28" s="128"/>
      <c r="G28" s="130" t="s">
        <v>56</v>
      </c>
      <c r="H28" s="41">
        <f>SUM(H29:H33)</f>
        <v>0</v>
      </c>
      <c r="I28" s="42">
        <f t="shared" ref="I28:J28" si="5">SUM(I29:I33)</f>
        <v>0</v>
      </c>
      <c r="J28" s="43">
        <f t="shared" si="5"/>
        <v>0</v>
      </c>
    </row>
    <row r="29" spans="1:10" ht="12.75" customHeight="1" thickTop="1" thickBot="1" x14ac:dyDescent="0.3">
      <c r="A29" s="147">
        <f t="shared" si="1"/>
        <v>20</v>
      </c>
      <c r="B29" s="128" t="s">
        <v>57</v>
      </c>
      <c r="C29" s="128"/>
      <c r="D29" s="128"/>
      <c r="E29" s="128"/>
      <c r="F29" s="128"/>
      <c r="G29" s="130" t="s">
        <v>58</v>
      </c>
      <c r="H29" s="44">
        <v>0</v>
      </c>
      <c r="I29" s="45">
        <f>IF($D$5&gt;0,+H29/$D$5,0)</f>
        <v>0</v>
      </c>
      <c r="J29" s="43">
        <f>IF($H$38&gt;0,H29/$H$38,0)</f>
        <v>0</v>
      </c>
    </row>
    <row r="30" spans="1:10" ht="12.75" customHeight="1" thickTop="1" thickBot="1" x14ac:dyDescent="0.3">
      <c r="A30" s="147">
        <f>+A29+1</f>
        <v>21</v>
      </c>
      <c r="B30" s="128" t="s">
        <v>109</v>
      </c>
      <c r="C30" s="128"/>
      <c r="D30" s="128"/>
      <c r="E30" s="128"/>
      <c r="F30" s="128"/>
      <c r="G30" s="130"/>
      <c r="H30" s="44"/>
      <c r="I30" s="45"/>
      <c r="J30" s="43"/>
    </row>
    <row r="31" spans="1:10" ht="12.75" customHeight="1" thickTop="1" thickBot="1" x14ac:dyDescent="0.3">
      <c r="A31" s="147">
        <f>+A30+1</f>
        <v>22</v>
      </c>
      <c r="B31" s="128" t="s">
        <v>59</v>
      </c>
      <c r="C31" s="128"/>
      <c r="D31" s="128"/>
      <c r="E31" s="128"/>
      <c r="F31" s="128"/>
      <c r="G31" s="130" t="s">
        <v>60</v>
      </c>
      <c r="H31" s="44">
        <v>0</v>
      </c>
      <c r="I31" s="45">
        <f>IF($D$5&gt;0,+H31/$D$5,0)</f>
        <v>0</v>
      </c>
      <c r="J31" s="43">
        <f>IF($H$38&gt;0,H31/$H$38,0)</f>
        <v>0</v>
      </c>
    </row>
    <row r="32" spans="1:10" ht="12.75" customHeight="1" thickTop="1" thickBot="1" x14ac:dyDescent="0.3">
      <c r="A32" s="147">
        <f t="shared" si="1"/>
        <v>23</v>
      </c>
      <c r="B32" s="128" t="s">
        <v>61</v>
      </c>
      <c r="C32" s="128"/>
      <c r="D32" s="128"/>
      <c r="E32" s="128"/>
      <c r="F32" s="128"/>
      <c r="G32" s="130" t="s">
        <v>62</v>
      </c>
      <c r="H32" s="44">
        <v>0</v>
      </c>
      <c r="I32" s="45">
        <f>IF($D$5&gt;0,+H32/$D$5,0)</f>
        <v>0</v>
      </c>
      <c r="J32" s="43">
        <f>IF($H$38&gt;0,H32/$H$38,0)</f>
        <v>0</v>
      </c>
    </row>
    <row r="33" spans="1:10" ht="12.75" customHeight="1" thickTop="1" thickBot="1" x14ac:dyDescent="0.3">
      <c r="A33" s="147">
        <f t="shared" si="1"/>
        <v>24</v>
      </c>
      <c r="B33" s="128" t="s">
        <v>63</v>
      </c>
      <c r="C33" s="128"/>
      <c r="D33" s="128"/>
      <c r="E33" s="128"/>
      <c r="F33" s="128"/>
      <c r="G33" s="130" t="s">
        <v>64</v>
      </c>
      <c r="H33" s="44">
        <v>0</v>
      </c>
      <c r="I33" s="45">
        <f>IF($D$5&gt;0,+H33/$D$5,0)</f>
        <v>0</v>
      </c>
      <c r="J33" s="43">
        <f>IF($H$38&gt;0,H33/$H$38,0)</f>
        <v>0</v>
      </c>
    </row>
    <row r="34" spans="1:10" ht="12.75" customHeight="1" thickTop="1" thickBot="1" x14ac:dyDescent="0.3">
      <c r="A34" s="148">
        <f t="shared" si="1"/>
        <v>25</v>
      </c>
      <c r="B34" s="47"/>
      <c r="C34" s="48"/>
      <c r="D34" s="49" t="s">
        <v>65</v>
      </c>
      <c r="E34" s="49"/>
      <c r="F34" s="49"/>
      <c r="G34" s="50" t="s">
        <v>66</v>
      </c>
      <c r="H34" s="41">
        <f>SUM(H24:H28)</f>
        <v>0</v>
      </c>
      <c r="I34" s="57">
        <f t="shared" ref="I34:J34" si="6">SUM(I24:I28)</f>
        <v>0</v>
      </c>
      <c r="J34" s="52">
        <f t="shared" si="6"/>
        <v>0</v>
      </c>
    </row>
    <row r="35" spans="1:10" ht="12.75" customHeight="1" thickTop="1" thickBot="1" x14ac:dyDescent="0.3">
      <c r="A35" s="148">
        <f t="shared" si="1"/>
        <v>26</v>
      </c>
      <c r="B35" s="62" t="s">
        <v>67</v>
      </c>
      <c r="C35" s="63"/>
      <c r="D35" s="64"/>
      <c r="E35" s="64"/>
      <c r="F35" s="64"/>
      <c r="G35" s="65" t="s">
        <v>68</v>
      </c>
      <c r="H35" s="44">
        <v>0</v>
      </c>
      <c r="I35" s="66">
        <f>IF($D$5&gt;0,+H35/$D$5,0)</f>
        <v>0</v>
      </c>
      <c r="J35" s="67">
        <f>IF($H$38&gt;0,H35/$H$38,0)</f>
        <v>0</v>
      </c>
    </row>
    <row r="36" spans="1:10" ht="12.75" customHeight="1" thickTop="1" thickBot="1" x14ac:dyDescent="0.3">
      <c r="A36" s="148">
        <f t="shared" si="1"/>
        <v>27</v>
      </c>
      <c r="B36" s="62" t="s">
        <v>69</v>
      </c>
      <c r="C36" s="63"/>
      <c r="D36" s="64"/>
      <c r="E36" s="64"/>
      <c r="F36" s="64"/>
      <c r="G36" s="65" t="s">
        <v>70</v>
      </c>
      <c r="H36" s="44">
        <v>0</v>
      </c>
      <c r="I36" s="66">
        <f>IF($D$5&gt;0,+H36/$D$5,0)</f>
        <v>0</v>
      </c>
      <c r="J36" s="67">
        <f>IF($H$38&gt;0,H36/$H$38,0)</f>
        <v>0</v>
      </c>
    </row>
    <row r="37" spans="1:10" ht="12.75" customHeight="1" thickTop="1" thickBot="1" x14ac:dyDescent="0.3">
      <c r="A37" s="148">
        <f t="shared" si="1"/>
        <v>28</v>
      </c>
      <c r="B37" s="62" t="s">
        <v>110</v>
      </c>
      <c r="C37" s="63"/>
      <c r="D37" s="64"/>
      <c r="E37" s="64"/>
      <c r="F37" s="64"/>
      <c r="G37" s="65" t="s">
        <v>71</v>
      </c>
      <c r="H37" s="44">
        <v>0</v>
      </c>
      <c r="I37" s="66">
        <f>IF($D$5&gt;0,+H37/$D$5,0)</f>
        <v>0</v>
      </c>
      <c r="J37" s="67">
        <f>IF($H$38&gt;0,H37/$H$38,0)</f>
        <v>0</v>
      </c>
    </row>
    <row r="38" spans="1:10" ht="12.75" customHeight="1" thickTop="1" x14ac:dyDescent="0.25">
      <c r="A38" s="148">
        <f t="shared" si="1"/>
        <v>29</v>
      </c>
      <c r="B38" s="68"/>
      <c r="C38" s="69" t="s">
        <v>72</v>
      </c>
      <c r="D38" s="69"/>
      <c r="E38" s="69"/>
      <c r="F38" s="69"/>
      <c r="G38" s="70" t="s">
        <v>73</v>
      </c>
      <c r="H38" s="71">
        <f>+H15+H19+H23+H34+H35+H36+H37</f>
        <v>0</v>
      </c>
      <c r="I38" s="72">
        <f t="shared" ref="I38:J38" si="7">+I15+I19+I23+I34+I35+I36+I37</f>
        <v>0</v>
      </c>
      <c r="J38" s="73">
        <f t="shared" si="7"/>
        <v>0</v>
      </c>
    </row>
    <row r="39" spans="1:10" ht="12.75" customHeight="1" thickBot="1" x14ac:dyDescent="0.3">
      <c r="A39" s="148">
        <f t="shared" si="1"/>
        <v>30</v>
      </c>
      <c r="B39" s="74"/>
      <c r="C39" s="75" t="s">
        <v>74</v>
      </c>
      <c r="D39" s="76"/>
      <c r="E39" s="76"/>
      <c r="F39" s="76"/>
      <c r="G39" s="77"/>
      <c r="H39" s="78"/>
      <c r="I39" s="79"/>
      <c r="J39" s="67"/>
    </row>
    <row r="40" spans="1:10" ht="12.75" customHeight="1" thickTop="1" thickBot="1" x14ac:dyDescent="0.3">
      <c r="A40" s="148">
        <f t="shared" si="1"/>
        <v>31</v>
      </c>
      <c r="B40" s="53" t="s">
        <v>75</v>
      </c>
      <c r="C40" s="53"/>
      <c r="D40" s="53"/>
      <c r="E40" s="53"/>
      <c r="F40" s="54"/>
      <c r="G40" s="54" t="s">
        <v>76</v>
      </c>
      <c r="H40" s="44">
        <v>0</v>
      </c>
      <c r="I40" s="45">
        <f t="shared" ref="I40:I45" si="8">IF($D$5&gt;0,+H40/$D$5,0)</f>
        <v>0</v>
      </c>
      <c r="J40" s="46">
        <f t="shared" ref="J40:J45" si="9">IF($H$38&gt;0,H40/$H$38,0)</f>
        <v>0</v>
      </c>
    </row>
    <row r="41" spans="1:10" ht="12.75" customHeight="1" thickTop="1" thickBot="1" x14ac:dyDescent="0.3">
      <c r="A41" s="148">
        <f t="shared" si="1"/>
        <v>32</v>
      </c>
      <c r="B41" s="128" t="s">
        <v>77</v>
      </c>
      <c r="C41" s="128"/>
      <c r="D41" s="128"/>
      <c r="E41" s="128"/>
      <c r="F41" s="130"/>
      <c r="G41" s="130" t="s">
        <v>78</v>
      </c>
      <c r="H41" s="44">
        <v>0</v>
      </c>
      <c r="I41" s="45">
        <f t="shared" si="8"/>
        <v>0</v>
      </c>
      <c r="J41" s="46">
        <f t="shared" si="9"/>
        <v>0</v>
      </c>
    </row>
    <row r="42" spans="1:10" ht="12.75" customHeight="1" thickTop="1" thickBot="1" x14ac:dyDescent="0.3">
      <c r="A42" s="148">
        <f t="shared" si="1"/>
        <v>33</v>
      </c>
      <c r="B42" s="128" t="s">
        <v>79</v>
      </c>
      <c r="C42" s="128"/>
      <c r="D42" s="128"/>
      <c r="E42" s="128"/>
      <c r="F42" s="130"/>
      <c r="G42" s="130" t="s">
        <v>80</v>
      </c>
      <c r="H42" s="44">
        <v>0</v>
      </c>
      <c r="I42" s="45">
        <f t="shared" si="8"/>
        <v>0</v>
      </c>
      <c r="J42" s="46">
        <f t="shared" si="9"/>
        <v>0</v>
      </c>
    </row>
    <row r="43" spans="1:10" ht="12.75" customHeight="1" thickTop="1" thickBot="1" x14ac:dyDescent="0.3">
      <c r="A43" s="148">
        <f t="shared" si="1"/>
        <v>34</v>
      </c>
      <c r="B43" s="128" t="s">
        <v>81</v>
      </c>
      <c r="C43" s="128"/>
      <c r="D43" s="128"/>
      <c r="E43" s="128"/>
      <c r="F43" s="130"/>
      <c r="G43" s="130" t="s">
        <v>82</v>
      </c>
      <c r="H43" s="44">
        <v>0</v>
      </c>
      <c r="I43" s="45">
        <f t="shared" si="8"/>
        <v>0</v>
      </c>
      <c r="J43" s="46">
        <f t="shared" si="9"/>
        <v>0</v>
      </c>
    </row>
    <row r="44" spans="1:10" ht="12.75" customHeight="1" thickTop="1" thickBot="1" x14ac:dyDescent="0.3">
      <c r="A44" s="148">
        <f t="shared" si="1"/>
        <v>35</v>
      </c>
      <c r="B44" s="128" t="s">
        <v>83</v>
      </c>
      <c r="C44" s="128"/>
      <c r="D44" s="128"/>
      <c r="E44" s="128"/>
      <c r="F44" s="130"/>
      <c r="G44" s="80" t="s">
        <v>84</v>
      </c>
      <c r="H44" s="44">
        <v>0</v>
      </c>
      <c r="I44" s="45">
        <f t="shared" si="8"/>
        <v>0</v>
      </c>
      <c r="J44" s="46">
        <f t="shared" si="9"/>
        <v>0</v>
      </c>
    </row>
    <row r="45" spans="1:10" ht="12.75" customHeight="1" thickTop="1" thickBot="1" x14ac:dyDescent="0.3">
      <c r="A45" s="150" t="s">
        <v>88</v>
      </c>
      <c r="B45" s="134" t="s">
        <v>85</v>
      </c>
      <c r="C45" s="128"/>
      <c r="D45" s="128"/>
      <c r="E45" s="128"/>
      <c r="F45" s="130"/>
      <c r="G45" s="81" t="s">
        <v>84</v>
      </c>
      <c r="H45" s="44">
        <v>0</v>
      </c>
      <c r="I45" s="45">
        <f t="shared" si="8"/>
        <v>0</v>
      </c>
      <c r="J45" s="46">
        <f t="shared" si="9"/>
        <v>0</v>
      </c>
    </row>
    <row r="46" spans="1:10" ht="12.75" customHeight="1" thickTop="1" x14ac:dyDescent="0.25">
      <c r="A46" s="148">
        <f>+A44+1</f>
        <v>36</v>
      </c>
      <c r="B46" s="82"/>
      <c r="C46" s="82" t="s">
        <v>86</v>
      </c>
      <c r="D46" s="83"/>
      <c r="E46" s="83"/>
      <c r="F46" s="83"/>
      <c r="G46" s="133" t="s">
        <v>87</v>
      </c>
      <c r="H46" s="84">
        <f t="shared" ref="H46:J46" si="10">SUM(H40:H45)</f>
        <v>0</v>
      </c>
      <c r="I46" s="85">
        <f t="shared" si="10"/>
        <v>0</v>
      </c>
      <c r="J46" s="86">
        <f t="shared" si="10"/>
        <v>0</v>
      </c>
    </row>
    <row r="47" spans="1:10" ht="12.75" customHeight="1" x14ac:dyDescent="0.25">
      <c r="A47" s="151">
        <f>+A46+1</f>
        <v>37</v>
      </c>
      <c r="B47" s="69"/>
      <c r="C47" s="121" t="s">
        <v>89</v>
      </c>
      <c r="D47" s="122"/>
      <c r="E47" s="122"/>
      <c r="F47" s="122"/>
      <c r="G47" s="123" t="s">
        <v>90</v>
      </c>
      <c r="H47" s="124">
        <f>+H38+H46</f>
        <v>0</v>
      </c>
      <c r="I47" s="125">
        <f>+I38+I46</f>
        <v>0</v>
      </c>
      <c r="J47" s="87" t="e">
        <f>+J38+J46+#REF!</f>
        <v>#REF!</v>
      </c>
    </row>
    <row r="48" spans="1:10" ht="12.75" customHeight="1" thickBot="1" x14ac:dyDescent="0.3">
      <c r="A48" s="147">
        <v>38</v>
      </c>
      <c r="B48" s="128" t="s">
        <v>92</v>
      </c>
      <c r="C48" s="132"/>
      <c r="D48" s="135"/>
      <c r="E48" s="135"/>
      <c r="F48" s="135" t="s">
        <v>93</v>
      </c>
      <c r="G48" s="126">
        <v>0</v>
      </c>
      <c r="H48" s="187" t="s">
        <v>91</v>
      </c>
      <c r="I48" s="188"/>
      <c r="J48" s="186" t="e">
        <f>+J47*$G48</f>
        <v>#REF!</v>
      </c>
    </row>
    <row r="49" spans="1:12" ht="15" customHeight="1" thickTop="1" thickBot="1" x14ac:dyDescent="0.3">
      <c r="A49" s="152" t="s">
        <v>94</v>
      </c>
      <c r="B49" s="139" t="s">
        <v>95</v>
      </c>
      <c r="C49" s="140"/>
      <c r="D49" s="140"/>
      <c r="E49" s="140"/>
      <c r="F49" s="140"/>
      <c r="G49" s="140"/>
      <c r="H49" s="185"/>
      <c r="I49" s="144">
        <f t="shared" ref="I49" si="11">IF($D$5&gt;0,+H49/$D$5,0)</f>
        <v>0</v>
      </c>
      <c r="J49" s="88"/>
    </row>
    <row r="50" spans="1:12" ht="15" customHeight="1" thickTop="1" thickBot="1" x14ac:dyDescent="0.3">
      <c r="A50" s="153" t="s">
        <v>96</v>
      </c>
      <c r="B50" s="141" t="s">
        <v>114</v>
      </c>
      <c r="C50" s="142"/>
      <c r="D50" s="142"/>
      <c r="E50" s="142"/>
      <c r="F50" s="142"/>
      <c r="G50" s="143"/>
      <c r="H50" s="44"/>
      <c r="I50" s="145">
        <f t="shared" ref="I50" si="12">IF($D$5&gt;0,+H50/$D$5,0)</f>
        <v>0</v>
      </c>
      <c r="J50" s="88"/>
    </row>
    <row r="51" spans="1:12" ht="6" customHeight="1" thickTop="1" thickBot="1" x14ac:dyDescent="0.3">
      <c r="A51" s="154"/>
      <c r="B51" s="89"/>
      <c r="C51" s="90"/>
      <c r="D51" s="90"/>
      <c r="E51" s="90"/>
      <c r="F51" s="90"/>
      <c r="G51" s="91"/>
      <c r="H51" s="92"/>
      <c r="I51" s="93"/>
      <c r="J51" s="94"/>
    </row>
    <row r="52" spans="1:12" ht="17.25" customHeight="1" thickTop="1" thickBot="1" x14ac:dyDescent="0.3">
      <c r="A52" s="155">
        <v>40</v>
      </c>
      <c r="B52" s="95" t="s">
        <v>97</v>
      </c>
      <c r="C52" s="96"/>
      <c r="D52" s="96"/>
      <c r="E52" s="97"/>
      <c r="F52" s="97"/>
      <c r="G52" s="98"/>
      <c r="H52" s="120">
        <f>+H47+H49+H50</f>
        <v>0</v>
      </c>
      <c r="I52" s="99">
        <f>IF($D$5&gt;0,+H52/$D$5,0)</f>
        <v>0</v>
      </c>
      <c r="J52" s="100" t="e">
        <f>+#REF!+#REF!+#REF!</f>
        <v>#REF!</v>
      </c>
    </row>
    <row r="53" spans="1:12" ht="3" customHeight="1" thickBot="1" x14ac:dyDescent="0.3">
      <c r="A53" s="156"/>
      <c r="B53" s="101"/>
      <c r="C53" s="101"/>
      <c r="D53" s="101"/>
      <c r="E53" s="101"/>
      <c r="F53" s="101"/>
      <c r="G53" s="101"/>
      <c r="H53" s="102"/>
      <c r="I53" s="102"/>
      <c r="J53" s="103"/>
    </row>
    <row r="54" spans="1:12" ht="12.9" customHeight="1" thickBot="1" x14ac:dyDescent="0.3">
      <c r="A54" s="157"/>
      <c r="B54" s="184" t="s">
        <v>98</v>
      </c>
      <c r="C54" s="184"/>
      <c r="D54" s="184"/>
      <c r="E54" s="184"/>
      <c r="F54" s="184"/>
      <c r="G54" s="184"/>
      <c r="H54" s="104"/>
      <c r="I54" s="105"/>
      <c r="J54" s="106"/>
    </row>
    <row r="55" spans="1:12" ht="15" customHeight="1" thickTop="1" thickBot="1" x14ac:dyDescent="0.3">
      <c r="A55" s="158">
        <v>41</v>
      </c>
      <c r="B55" s="178" t="s">
        <v>103</v>
      </c>
      <c r="C55" s="178"/>
      <c r="D55" s="178"/>
      <c r="E55" s="178"/>
      <c r="F55" s="178"/>
      <c r="G55" s="189">
        <v>0</v>
      </c>
      <c r="H55" s="192">
        <f t="shared" ref="H55:H59" si="13">SUM(H49:H53)</f>
        <v>0</v>
      </c>
      <c r="I55" s="107">
        <f t="shared" ref="I55:I61" si="14">IF($D$5&gt;0,+H55/$D$5,0)</f>
        <v>0</v>
      </c>
      <c r="J55" s="108"/>
      <c r="K55" s="109"/>
      <c r="L55" s="110"/>
    </row>
    <row r="56" spans="1:12" ht="15.75" customHeight="1" thickTop="1" thickBot="1" x14ac:dyDescent="0.3">
      <c r="A56" s="159">
        <v>42</v>
      </c>
      <c r="B56" s="178" t="s">
        <v>104</v>
      </c>
      <c r="C56" s="178"/>
      <c r="D56" s="178"/>
      <c r="E56" s="178"/>
      <c r="F56" s="178"/>
      <c r="G56" s="190">
        <v>0.53200000000000003</v>
      </c>
      <c r="H56" s="192">
        <f t="shared" si="13"/>
        <v>0</v>
      </c>
      <c r="I56" s="107">
        <f t="shared" si="14"/>
        <v>0</v>
      </c>
      <c r="J56" s="111"/>
      <c r="K56" s="109"/>
      <c r="L56" s="110"/>
    </row>
    <row r="57" spans="1:12" ht="15.75" customHeight="1" thickTop="1" thickBot="1" x14ac:dyDescent="0.3">
      <c r="A57" s="159">
        <v>43</v>
      </c>
      <c r="B57" s="178" t="s">
        <v>105</v>
      </c>
      <c r="C57" s="178"/>
      <c r="D57" s="178"/>
      <c r="E57" s="178"/>
      <c r="F57" s="178"/>
      <c r="G57" s="189">
        <v>7.2999999999999995E-2</v>
      </c>
      <c r="H57" s="192">
        <f t="shared" si="13"/>
        <v>0</v>
      </c>
      <c r="I57" s="107">
        <f t="shared" si="14"/>
        <v>0</v>
      </c>
      <c r="J57" s="108"/>
      <c r="K57" s="112"/>
      <c r="L57" s="110"/>
    </row>
    <row r="58" spans="1:12" ht="15.75" customHeight="1" thickTop="1" thickBot="1" x14ac:dyDescent="0.3">
      <c r="A58" s="159">
        <v>44</v>
      </c>
      <c r="B58" s="178" t="s">
        <v>106</v>
      </c>
      <c r="C58" s="178"/>
      <c r="D58" s="178"/>
      <c r="E58" s="178"/>
      <c r="F58" s="178"/>
      <c r="G58" s="189">
        <v>3.5000000000000003E-2</v>
      </c>
      <c r="H58" s="192">
        <f t="shared" si="13"/>
        <v>0</v>
      </c>
      <c r="I58" s="107">
        <f t="shared" si="14"/>
        <v>0</v>
      </c>
      <c r="J58" s="108"/>
      <c r="K58" s="109"/>
      <c r="L58" s="110"/>
    </row>
    <row r="59" spans="1:12" ht="15.75" customHeight="1" thickTop="1" thickBot="1" x14ac:dyDescent="0.3">
      <c r="A59" s="159">
        <v>45</v>
      </c>
      <c r="B59" s="179" t="s">
        <v>107</v>
      </c>
      <c r="C59" s="179"/>
      <c r="D59" s="179"/>
      <c r="E59" s="179"/>
      <c r="F59" s="179"/>
      <c r="G59" s="191">
        <v>0.36</v>
      </c>
      <c r="H59" s="192">
        <f t="shared" si="13"/>
        <v>0</v>
      </c>
      <c r="I59" s="107">
        <f t="shared" si="14"/>
        <v>0</v>
      </c>
      <c r="J59" s="108"/>
      <c r="K59" s="112"/>
      <c r="L59" s="110"/>
    </row>
    <row r="60" spans="1:12" ht="12.9" customHeight="1" thickTop="1" thickBot="1" x14ac:dyDescent="0.3">
      <c r="A60" s="160"/>
      <c r="B60" s="165" t="s">
        <v>111</v>
      </c>
      <c r="C60" s="165"/>
      <c r="D60" s="165"/>
      <c r="E60" s="165"/>
      <c r="F60" s="165"/>
      <c r="G60" s="165"/>
      <c r="H60" s="194"/>
      <c r="I60" s="105"/>
      <c r="J60" s="106"/>
    </row>
    <row r="61" spans="1:12" ht="15.75" customHeight="1" thickTop="1" thickBot="1" x14ac:dyDescent="0.3">
      <c r="A61" s="159">
        <v>46</v>
      </c>
      <c r="B61" s="137" t="s">
        <v>112</v>
      </c>
      <c r="C61" s="138"/>
      <c r="D61" s="138"/>
      <c r="E61" s="138"/>
      <c r="F61" s="136"/>
      <c r="G61" s="136"/>
      <c r="H61" s="192">
        <f>SUM(H55:H59)</f>
        <v>0</v>
      </c>
      <c r="I61" s="193">
        <f t="shared" si="14"/>
        <v>0</v>
      </c>
      <c r="J61" s="113"/>
    </row>
    <row r="62" spans="1:12" ht="15.75" customHeight="1" thickTop="1" thickBot="1" x14ac:dyDescent="0.3">
      <c r="A62" s="161">
        <v>47</v>
      </c>
      <c r="B62" s="162" t="s">
        <v>113</v>
      </c>
      <c r="C62" s="163"/>
      <c r="D62" s="163"/>
      <c r="E62" s="163"/>
      <c r="F62" s="164"/>
      <c r="G62" s="164"/>
      <c r="H62" s="195">
        <f>SUM(H56:H61)</f>
        <v>0</v>
      </c>
      <c r="I62" s="196">
        <f t="shared" ref="I62" si="15">IF($D$5&gt;0,+H62/$D$5,0)</f>
        <v>0</v>
      </c>
      <c r="J62" s="113"/>
    </row>
    <row r="63" spans="1:12" ht="3" customHeight="1" thickBot="1" x14ac:dyDescent="0.3">
      <c r="A63" s="156"/>
      <c r="B63" s="101"/>
      <c r="C63" s="101"/>
      <c r="D63" s="101"/>
      <c r="E63" s="101"/>
      <c r="F63" s="101"/>
      <c r="G63" s="101"/>
      <c r="H63" s="199"/>
      <c r="I63" s="199"/>
      <c r="J63" s="103"/>
    </row>
    <row r="64" spans="1:12" ht="14.4" thickTop="1" thickBot="1" x14ac:dyDescent="0.3">
      <c r="A64" s="146">
        <v>48</v>
      </c>
      <c r="B64" s="180" t="s">
        <v>108</v>
      </c>
      <c r="C64" s="180"/>
      <c r="D64" s="180"/>
      <c r="E64" s="180"/>
      <c r="F64" s="180"/>
      <c r="G64" s="181"/>
      <c r="H64" s="197">
        <f>H52+H55+H56+H57+H58+H59+H61+H62</f>
        <v>0</v>
      </c>
      <c r="I64" s="198">
        <f>SUM(I55:I61)+I52</f>
        <v>0</v>
      </c>
      <c r="J64" s="114"/>
    </row>
    <row r="65" spans="1:10" x14ac:dyDescent="0.25">
      <c r="A65" s="115"/>
      <c r="B65" s="115"/>
      <c r="C65" s="115"/>
      <c r="D65" s="115"/>
      <c r="E65" s="115"/>
      <c r="F65" s="115"/>
      <c r="G65" s="115"/>
      <c r="H65" s="115"/>
      <c r="I65" s="115"/>
      <c r="J65" s="115"/>
    </row>
    <row r="66" spans="1:10" ht="11.4" customHeight="1" x14ac:dyDescent="0.25">
      <c r="A66" s="115"/>
      <c r="B66" s="115"/>
      <c r="C66" s="115"/>
      <c r="D66" s="115"/>
      <c r="E66" s="115"/>
      <c r="F66" s="115"/>
      <c r="G66" s="116">
        <f>SUM(G55:G59)</f>
        <v>1</v>
      </c>
      <c r="H66" s="115"/>
      <c r="I66" s="115"/>
      <c r="J66" s="115"/>
    </row>
    <row r="67" spans="1:10" x14ac:dyDescent="0.25">
      <c r="H67" s="117"/>
      <c r="I67" s="117"/>
    </row>
  </sheetData>
  <sheetProtection selectLockedCells="1"/>
  <mergeCells count="17">
    <mergeCell ref="H6:I6"/>
    <mergeCell ref="B57:F57"/>
    <mergeCell ref="B58:F58"/>
    <mergeCell ref="B59:F59"/>
    <mergeCell ref="B64:G64"/>
    <mergeCell ref="D7:G7"/>
    <mergeCell ref="B54:G54"/>
    <mergeCell ref="B55:F55"/>
    <mergeCell ref="B56:F56"/>
    <mergeCell ref="B62:E62"/>
    <mergeCell ref="F62:G62"/>
    <mergeCell ref="B60:G60"/>
    <mergeCell ref="D2:G2"/>
    <mergeCell ref="D3:G3"/>
    <mergeCell ref="D4:G4"/>
    <mergeCell ref="A6:C6"/>
    <mergeCell ref="E6:F6"/>
  </mergeCells>
  <pageMargins left="0.65" right="0.25" top="0.52" bottom="0.2" header="0.3" footer="0"/>
  <pageSetup scale="93" orientation="portrait" r:id="rId1"/>
  <headerFooter alignWithMargins="0"/>
  <rowBreaks count="1" manualBreakCount="1">
    <brk id="52" max="1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4ce608afb694a48bc613d95fe4a7af0 xmlns="cddeca3c-f9e2-4f7e-a496-61468479c39a">
      <Terms xmlns="http://schemas.microsoft.com/office/infopath/2007/PartnerControls"/>
    </f4ce608afb694a48bc613d95fe4a7af0>
    <TaxCatchAll xmlns="cddeca3c-f9e2-4f7e-a496-61468479c39a" xsi:nil="true"/>
    <c700ff25e99e4baaab6915db9322d896 xmlns="cddeca3c-f9e2-4f7e-a496-61468479c39a">
      <Terms xmlns="http://schemas.microsoft.com/office/infopath/2007/PartnerControls"/>
    </c700ff25e99e4baaab6915db9322d896>
    <scGroupBy xmlns="cddeca3c-f9e2-4f7e-a496-61468479c39a" xsi:nil="true"/>
    <scRollupDescription xmlns="cddeca3c-f9e2-4f7e-a496-61468479c39a" xsi:nil="true"/>
    <Status xmlns="5e408b46-cb86-45a8-882a-f74f6a28f2b0">Internal Review</Status>
    <Area xmlns="5e408b46-cb86-45a8-882a-f74f6a28f2b0">DBE</Area>
    <DocType xmlns="5e408b46-cb86-45a8-882a-f74f6a28f2b0">RFP</DocTyp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Forms and Templates - DB - Stip Sum" ma:contentTypeID="0x01010003207965D936FC419890337BDD8E025F160900DA73266BABDE614BBD5206D371A626F3" ma:contentTypeVersion="8" ma:contentTypeDescription="" ma:contentTypeScope="" ma:versionID="a57a08f98f0b580575135a47674cefa3">
  <xsd:schema xmlns:xsd="http://www.w3.org/2001/XMLSchema" xmlns:xs="http://www.w3.org/2001/XMLSchema" xmlns:p="http://schemas.microsoft.com/office/2006/metadata/properties" xmlns:ns2="cddeca3c-f9e2-4f7e-a496-61468479c39a" xmlns:ns3="5e408b46-cb86-45a8-882a-f74f6a28f2b0" targetNamespace="http://schemas.microsoft.com/office/2006/metadata/properties" ma:root="true" ma:fieldsID="a66a0ecf0dbb1b5e2120c137c68474f3" ns2:_="" ns3:_="">
    <xsd:import namespace="cddeca3c-f9e2-4f7e-a496-61468479c39a"/>
    <xsd:import namespace="5e408b46-cb86-45a8-882a-f74f6a28f2b0"/>
    <xsd:element name="properties">
      <xsd:complexType>
        <xsd:sequence>
          <xsd:element name="documentManagement">
            <xsd:complexType>
              <xsd:all>
                <xsd:element ref="ns2:scRollupDescription" minOccurs="0"/>
                <xsd:element ref="ns2:scGroupBy" minOccurs="0"/>
                <xsd:element ref="ns2:f4ce608afb694a48bc613d95fe4a7af0" minOccurs="0"/>
                <xsd:element ref="ns2:TaxCatchAll" minOccurs="0"/>
                <xsd:element ref="ns2:TaxCatchAllLabel" minOccurs="0"/>
                <xsd:element ref="ns2:c700ff25e99e4baaab6915db9322d896" minOccurs="0"/>
                <xsd:element ref="ns3:Area" minOccurs="0"/>
                <xsd:element ref="ns3:DocType" minOccurs="0"/>
                <xsd:element ref="ns3:Statu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deca3c-f9e2-4f7e-a496-61468479c39a" elementFormDefault="qualified">
    <xsd:import namespace="http://schemas.microsoft.com/office/2006/documentManagement/types"/>
    <xsd:import namespace="http://schemas.microsoft.com/office/infopath/2007/PartnerControls"/>
    <xsd:element name="scRollupDescription" ma:index="8" nillable="true" ma:displayName="Rollup Description" ma:hidden="true" ma:internalName="scRollupDescription" ma:readOnly="false">
      <xsd:simpleType>
        <xsd:restriction base="dms:Note"/>
      </xsd:simpleType>
    </xsd:element>
    <xsd:element name="scGroupBy" ma:index="9" nillable="true" ma:displayName="Group By" ma:hidden="true" ma:internalName="scGroupBy" ma:readOnly="false">
      <xsd:simpleType>
        <xsd:restriction base="dms:Text"/>
      </xsd:simpleType>
    </xsd:element>
    <xsd:element name="f4ce608afb694a48bc613d95fe4a7af0" ma:index="10" nillable="true" ma:taxonomy="true" ma:internalName="f4ce608afb694a48bc613d95fe4a7af0" ma:taxonomyFieldName="scDocCategory" ma:displayName="Doc Category" ma:readOnly="false" ma:fieldId="{f4ce608a-fb69-4a48-bc61-3d95fe4a7af0}" ma:sspId="461df11f-6744-48ec-b84a-a19366756c5c" ma:termSetId="30920b14-bcc4-4a82-a23f-253c687c90c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hidden="true" ma:list="{eca3dc4e-4969-4a8c-a3fa-86e689dfabe7}" ma:internalName="TaxCatchAll" ma:showField="CatchAllData" ma:web="cddeca3c-f9e2-4f7e-a496-61468479c3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eca3dc4e-4969-4a8c-a3fa-86e689dfabe7}" ma:internalName="TaxCatchAllLabel" ma:readOnly="true" ma:showField="CatchAllDataLabel" ma:web="cddeca3c-f9e2-4f7e-a496-61468479c3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700ff25e99e4baaab6915db9322d896" ma:index="14" nillable="true" ma:taxonomy="true" ma:internalName="c700ff25e99e4baaab6915db9322d896" ma:taxonomyFieldName="scEntity" ma:displayName="Entity" ma:readOnly="false" ma:fieldId="{c700ff25-e99e-4baa-ab69-15db9322d896}" ma:sspId="461df11f-6744-48ec-b84a-a19366756c5c" ma:termSetId="54030df3-d632-4872-bbb7-45359acf39e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408b46-cb86-45a8-882a-f74f6a28f2b0" elementFormDefault="qualified">
    <xsd:import namespace="http://schemas.microsoft.com/office/2006/documentManagement/types"/>
    <xsd:import namespace="http://schemas.microsoft.com/office/infopath/2007/PartnerControls"/>
    <xsd:element name="Area" ma:index="16" nillable="true" ma:displayName="Area" ma:format="Dropdown" ma:internalName="Area">
      <xsd:simpleType>
        <xsd:restriction base="dms:Choice">
          <xsd:enumeration value="DBE"/>
          <xsd:enumeration value="CMA"/>
          <xsd:enumeration value="CrA"/>
          <xsd:enumeration value="Geotech"/>
          <xsd:enumeration value="IDIQ"/>
          <xsd:enumeration value="Inspection Services"/>
          <xsd:enumeration value="Materials Testing and Inspection"/>
          <xsd:enumeration value="Plan Review"/>
          <xsd:enumeration value="PMIS"/>
          <xsd:enumeration value="Scheduler"/>
          <xsd:enumeration value="X - Pending Disposition"/>
        </xsd:restriction>
      </xsd:simpleType>
    </xsd:element>
    <xsd:element name="DocType" ma:index="17" nillable="true" ma:displayName="Doc Type" ma:format="Dropdown" ma:internalName="DocType">
      <xsd:simpleType>
        <xsd:restriction base="dms:Choice">
          <xsd:enumeration value="Agreement"/>
          <xsd:enumeration value="Agreement Supplement"/>
          <xsd:enumeration value="Agreement Support"/>
          <xsd:enumeration value="Pre GMP"/>
          <xsd:enumeration value="Post GMP"/>
          <xsd:enumeration value="Exhibits"/>
          <xsd:enumeration value="Exhibits - Div. 01"/>
          <xsd:enumeration value="RFQ"/>
          <xsd:enumeration value="RFP"/>
          <xsd:enumeration value="CMA"/>
          <xsd:enumeration value="CrA"/>
          <xsd:enumeration value="Geotech"/>
          <xsd:enumeration value="Inspection Services"/>
          <xsd:enumeration value="Materials Testing and Inspection"/>
          <xsd:enumeration value="Plan Review"/>
          <xsd:enumeration value="Scheduler"/>
          <xsd:enumeration value="RFQ/P"/>
          <xsd:enumeration value="X - Pending Disposition"/>
        </xsd:restriction>
      </xsd:simpleType>
    </xsd:element>
    <xsd:element name="Status" ma:index="18" nillable="true" ma:displayName="Status" ma:format="Dropdown" ma:internalName="Status">
      <xsd:simpleType>
        <xsd:restriction base="dms:Choice">
          <xsd:enumeration value="Draft"/>
          <xsd:enumeration value="Approved"/>
          <xsd:enumeration value="Internal Review"/>
          <xsd:enumeration value="External Review"/>
          <xsd:enumeration value="X - Pending Disposition"/>
          <xsd:enumeration value="Z - Obsolete"/>
        </xsd:restriction>
      </xsd:simpleType>
    </xsd:element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2C5444-A2F7-4E55-8AA7-047834C3B179}">
  <ds:schemaRefs>
    <ds:schemaRef ds:uri="http://purl.org/dc/terms/"/>
    <ds:schemaRef ds:uri="http://schemas.openxmlformats.org/package/2006/metadata/core-properties"/>
    <ds:schemaRef ds:uri="cddeca3c-f9e2-4f7e-a496-61468479c39a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5e408b46-cb86-45a8-882a-f74f6a28f2b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A8747F1-5CB4-4A27-9A79-8AF77DACAA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87DF9B-27A8-4583-AF81-82281407C8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deca3c-f9e2-4f7e-a496-61468479c39a"/>
    <ds:schemaRef ds:uri="5e408b46-cb86-45a8-882a-f74f6a28f2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Target-GMP-Breakdown</vt:lpstr>
      <vt:lpstr>'Target-GMP-Breakdown'!Print_Area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nbesn</dc:creator>
  <cp:keywords/>
  <dc:description/>
  <cp:lastModifiedBy>Bobic-T, Kim</cp:lastModifiedBy>
  <cp:revision/>
  <cp:lastPrinted>2025-02-11T01:53:45Z</cp:lastPrinted>
  <dcterms:created xsi:type="dcterms:W3CDTF">2022-11-02T16:26:44Z</dcterms:created>
  <dcterms:modified xsi:type="dcterms:W3CDTF">2025-02-11T01:55:25Z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0x01010003207965D936FC419890337BDD8E025F160900DA73266BABDE614BBD5206D371A626F3</vt:lpwstr>
  </property>
  <property fmtid="{D5CDD505-2E9C-101B-9397-08002B2CF9AE}" pid="3" name="scDocCategory">
    <vt:lpwstr/>
  </property>
  <property fmtid="{D5CDD505-2E9C-101B-9397-08002B2CF9AE}" pid="4" name="scEntity">
    <vt:lpwstr/>
  </property>
  <property fmtid="{D5CDD505-2E9C-101B-9397-08002B2CF9AE}" pid="5" name="Order">
    <vt:r8>22900</vt:r8>
  </property>
  <property fmtid="{D5CDD505-2E9C-101B-9397-08002B2CF9AE}" pid="6" name="TemplateUrl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