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tables/table1.xml" ContentType="application/vnd.openxmlformats-officedocument.spreadsheetml.table+xml"/>
  <Override PartName="/xl/drawings/drawing4.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tables/table2.xml" ContentType="application/vnd.openxmlformats-officedocument.spreadsheetml.table+xml"/>
  <Override PartName="/xl/drawings/drawing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tables/table3.xml" ContentType="application/vnd.openxmlformats-officedocument.spreadsheetml.table+xml"/>
  <Override PartName="/xl/drawings/drawing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tables/table4.xml" ContentType="application/vnd.openxmlformats-officedocument.spreadsheetml.table+xml"/>
  <Override PartName="/xl/drawings/drawing7.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tables/table5.xml" ContentType="application/vnd.openxmlformats-officedocument.spreadsheetml.table+xml"/>
  <Override PartName="/xl/drawings/drawing8.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tables/table6.xml" ContentType="application/vnd.openxmlformats-officedocument.spreadsheetml.table+xml"/>
  <Override PartName="/xl/drawings/drawing9.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tables/table7.xml" ContentType="application/vnd.openxmlformats-officedocument.spreadsheetml.table+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always" codeName="ThisWorkbook"/>
  <mc:AlternateContent xmlns:mc="http://schemas.openxmlformats.org/markup-compatibility/2006">
    <mc:Choice Requires="x15">
      <x15ac:absPath xmlns:x15ac="http://schemas.microsoft.com/office/spreadsheetml/2010/11/ac" url="G:\LGL_SVCS\AB1058\Rolling Time Study (RTS)\Current RTS Tools\"/>
    </mc:Choice>
  </mc:AlternateContent>
  <xr:revisionPtr revIDLastSave="0" documentId="13_ncr:1_{638DD6AE-8794-429E-9791-0A6813DCC683}" xr6:coauthVersionLast="47" xr6:coauthVersionMax="47" xr10:uidLastSave="{00000000-0000-0000-0000-000000000000}"/>
  <bookViews>
    <workbookView xWindow="-120" yWindow="-120" windowWidth="29040" windowHeight="15840" tabRatio="773" activeTab="2" xr2:uid="{00000000-000D-0000-FFFF-FFFF00000000}"/>
  </bookViews>
  <sheets>
    <sheet name="Instructions" sheetId="19" r:id="rId1"/>
    <sheet name="Charts" sheetId="20" r:id="rId2"/>
    <sheet name="Monday" sheetId="34" r:id="rId3"/>
    <sheet name="Tuesday" sheetId="39" r:id="rId4"/>
    <sheet name="Wednesday" sheetId="40" r:id="rId5"/>
    <sheet name="Thursday" sheetId="41" r:id="rId6"/>
    <sheet name="Friday" sheetId="42" r:id="rId7"/>
    <sheet name="Sat" sheetId="46" r:id="rId8"/>
    <sheet name="Sun" sheetId="45" r:id="rId9"/>
    <sheet name="Timesheet" sheetId="44" r:id="rId10"/>
    <sheet name="WK_SUMMARY" sheetId="11" r:id="rId11"/>
  </sheets>
  <definedNames>
    <definedName name="_xlnm._FilterDatabase" localSheetId="6" hidden="1">Friday!$A$15:$A$280</definedName>
    <definedName name="_xlnm._FilterDatabase" localSheetId="2" hidden="1">Monday!$A$15:$A$280</definedName>
    <definedName name="_xlnm._FilterDatabase" localSheetId="7" hidden="1">Sat!$A$15:$A$280</definedName>
    <definedName name="_xlnm._FilterDatabase" localSheetId="8" hidden="1">Sun!$A$15:$A$280</definedName>
    <definedName name="_xlnm._FilterDatabase" localSheetId="5" hidden="1">Thursday!$A$15:$A$280</definedName>
    <definedName name="_xlnm._FilterDatabase" localSheetId="3" hidden="1">Tuesday!$A$15:$A$280</definedName>
    <definedName name="_xlnm._FilterDatabase" localSheetId="4" hidden="1">Wednesday!$A$15:$A$280</definedName>
    <definedName name="_Hlk11854337" localSheetId="0">Instructions!$A$12</definedName>
    <definedName name="_Hlk44345265" localSheetId="0">Instructions!$A$1</definedName>
    <definedName name="_Hlk48294421" localSheetId="0">Instructions!$A$13</definedName>
    <definedName name="Cal_Endtime">0.999305555555556</definedName>
    <definedName name="ColumnTitle2" localSheetId="6">#REF!</definedName>
    <definedName name="ColumnTitle2" localSheetId="2">#REF!</definedName>
    <definedName name="ColumnTitle2" localSheetId="7">#REF!</definedName>
    <definedName name="ColumnTitle2" localSheetId="8">#REF!</definedName>
    <definedName name="ColumnTitle2" localSheetId="5">#REF!</definedName>
    <definedName name="ColumnTitle2" localSheetId="9">#REF!</definedName>
    <definedName name="ColumnTitle2" localSheetId="3">#REF!</definedName>
    <definedName name="ColumnTitle2" localSheetId="4">#REF!</definedName>
    <definedName name="ColumnTitle2">#REF!</definedName>
    <definedName name="ColumnTitleRegion..H2.1" localSheetId="6">Friday!$Q$11</definedName>
    <definedName name="ColumnTitleRegion..H2.1" localSheetId="2">Monday!$Q$11</definedName>
    <definedName name="ColumnTitleRegion..H2.1" localSheetId="7">Sat!$Q$11</definedName>
    <definedName name="ColumnTitleRegion..H2.1" localSheetId="8">Sun!$Q$11</definedName>
    <definedName name="ColumnTitleRegion..H2.1" localSheetId="5">Thursday!$Q$11</definedName>
    <definedName name="ColumnTitleRegion..H2.1" localSheetId="9">#REF!</definedName>
    <definedName name="ColumnTitleRegion..H2.1" localSheetId="3">Tuesday!$Q$11</definedName>
    <definedName name="ColumnTitleRegion..H2.1" localSheetId="4">Wednesday!$Q$11</definedName>
    <definedName name="ColumnTitleRegion..H2.1">#REF!</definedName>
    <definedName name="CurrentTime">TIME(HOUR(NOW()),MINUTE(NOW()),SECOND(NOW()))</definedName>
    <definedName name="Data">#REF!</definedName>
    <definedName name="Increment" localSheetId="6">TIME(0,Friday!MinuteInterval,0)</definedName>
    <definedName name="Increment" localSheetId="2">TIME(0,Monday!MinuteInterval,0)</definedName>
    <definedName name="Increment" localSheetId="7">TIME(0,Sat!MinuteInterval,0)</definedName>
    <definedName name="Increment" localSheetId="8">TIME(0,Sun!MinuteInterval,0)</definedName>
    <definedName name="Increment" localSheetId="5">TIME(0,Thursday!MinuteInterval,0)</definedName>
    <definedName name="Increment" localSheetId="9">TIME(0,Timesheet!MinuteInterval,0)</definedName>
    <definedName name="Increment" localSheetId="3">TIME(0,Tuesday!MinuteInterval,0)</definedName>
    <definedName name="Increment" localSheetId="4">TIME(0,Wednesday!MinuteInterval,0)</definedName>
    <definedName name="Increment">TIME(0,MinuteInterval,0)</definedName>
    <definedName name="LastRow" localSheetId="6">MAX(MATCH(9.99E+307,Friday!#REF!),MATCH(REPT("z",255),Friday!#REF!))</definedName>
    <definedName name="LastRow" localSheetId="2">MAX(MATCH(9.99E+307,Monday!#REF!),MATCH(REPT("z",255),Monday!#REF!))</definedName>
    <definedName name="LastRow" localSheetId="7">MAX(MATCH(9.99E+307,Sat!#REF!),MATCH(REPT("z",255),Sat!#REF!))</definedName>
    <definedName name="LastRow" localSheetId="8">MAX(MATCH(9.99E+307,Sun!#REF!),MATCH(REPT("z",255),Sun!#REF!))</definedName>
    <definedName name="LastRow" localSheetId="5">MAX(MATCH(9.99E+307,Thursday!#REF!),MATCH(REPT("z",255),Thursday!#REF!))</definedName>
    <definedName name="LastRow" localSheetId="3">MAX(MATCH(9.99E+307,Tuesday!#REF!),MATCH(REPT("z",255),Tuesday!#REF!))</definedName>
    <definedName name="LastRow" localSheetId="4">MAX(MATCH(9.99E+307,Wednesday!#REF!),MATCH(REPT("z",255),Wednesday!#REF!))</definedName>
    <definedName name="LastRow">MAX(MATCH(9.99E+307,#REF!),MATCH(REPT("z",255),#REF!))</definedName>
    <definedName name="MinuteInterval" localSheetId="6">--LEFT(Friday!MinuteText,2)</definedName>
    <definedName name="MinuteInterval" localSheetId="2">--LEFT(Monday!MinuteText,2)</definedName>
    <definedName name="MinuteInterval" localSheetId="7">--LEFT(Sat!MinuteText,2)</definedName>
    <definedName name="MinuteInterval" localSheetId="8">--LEFT(Sun!MinuteText,2)</definedName>
    <definedName name="MinuteInterval" localSheetId="5">--LEFT(Thursday!MinuteText,2)</definedName>
    <definedName name="MinuteInterval" localSheetId="9">--LEFT(Timesheet!MinuteText,2)</definedName>
    <definedName name="MinuteInterval" localSheetId="3">--LEFT(Tuesday!MinuteText,2)</definedName>
    <definedName name="MinuteInterval" localSheetId="4">--LEFT(Wednesday!MinuteText,2)</definedName>
    <definedName name="MinuteInterval">--LEFT(MinuteText,2)</definedName>
    <definedName name="MinuteText" localSheetId="6">Friday!#REF!</definedName>
    <definedName name="MinuteText" localSheetId="2">Monday!#REF!</definedName>
    <definedName name="MinuteText" localSheetId="7">Sat!#REF!</definedName>
    <definedName name="MinuteText" localSheetId="8">Sun!#REF!</definedName>
    <definedName name="MinuteText" localSheetId="5">Thursday!#REF!</definedName>
    <definedName name="MinuteText" localSheetId="9">#REF!</definedName>
    <definedName name="MinuteText" localSheetId="3">Tuesday!#REF!</definedName>
    <definedName name="MinuteText" localSheetId="4">Wednesday!#REF!</definedName>
    <definedName name="MinuteText">#REF!</definedName>
    <definedName name="_xlnm.Print_Area" localSheetId="6">Friday!$A$1:$V$72</definedName>
    <definedName name="_xlnm.Print_Area" localSheetId="2">Monday!$A$1:$V$72</definedName>
    <definedName name="_xlnm.Print_Area" localSheetId="7">Sat!$A$1:$V$72</definedName>
    <definedName name="_xlnm.Print_Area" localSheetId="8">Sun!$A$1:$V$72</definedName>
    <definedName name="_xlnm.Print_Area" localSheetId="5">Thursday!$A$1:$V$72</definedName>
    <definedName name="_xlnm.Print_Area" localSheetId="3">Tuesday!$A$1:$V$72</definedName>
    <definedName name="_xlnm.Print_Area" localSheetId="4">Wednesday!$A$1:$V$72</definedName>
    <definedName name="_xlnm.Print_Area" localSheetId="10">WK_SUMMARY!$A$1:$M$58</definedName>
    <definedName name="_xlnm.Print_Titles" localSheetId="6">Friday!$13:$13</definedName>
    <definedName name="_xlnm.Print_Titles" localSheetId="2">Monday!$13:$13</definedName>
    <definedName name="_xlnm.Print_Titles" localSheetId="7">Sat!$13:$13</definedName>
    <definedName name="_xlnm.Print_Titles" localSheetId="8">Sun!$13:$13</definedName>
    <definedName name="_xlnm.Print_Titles" localSheetId="5">Thursday!$13:$13</definedName>
    <definedName name="_xlnm.Print_Titles" localSheetId="3">Tuesday!$13:$13</definedName>
    <definedName name="_xlnm.Print_Titles" localSheetId="4">Wednesday!$13:$13</definedName>
    <definedName name="ScheduleStart" localSheetId="6">Friday!$Q$12</definedName>
    <definedName name="ScheduleStart" localSheetId="2">Monday!$Q$12</definedName>
    <definedName name="ScheduleStart" localSheetId="7">Sat!$Q$12</definedName>
    <definedName name="ScheduleStart" localSheetId="8">Sun!$Q$12</definedName>
    <definedName name="ScheduleStart" localSheetId="5">Thursday!$Q$12</definedName>
    <definedName name="ScheduleStart" localSheetId="9">#REF!</definedName>
    <definedName name="ScheduleStart" localSheetId="3">Tuesday!$Q$12</definedName>
    <definedName name="ScheduleStart" localSheetId="4">Wednesday!$Q$12</definedName>
    <definedName name="ScheduleStart">#REF!</definedName>
    <definedName name="Source">#REF!</definedName>
    <definedName name="Test">#REF!</definedName>
    <definedName name="ThisCol" localSheetId="6">Friday!A$15:INDEX(Friday!A:A,Friday!LastRow,1)</definedName>
    <definedName name="ThisCol" localSheetId="2">Monday!A$15:INDEX(Monday!A:A,Monday!LastRow,1)</definedName>
    <definedName name="ThisCol" localSheetId="7">Sat!A$15:INDEX(Sat!A:A,Sat!LastRow,1)</definedName>
    <definedName name="ThisCol" localSheetId="8">Sun!A$15:INDEX(Sun!A:A,Sun!LastRow,1)</definedName>
    <definedName name="ThisCol" localSheetId="5">Thursday!A$15:INDEX(Thursday!A:A,Thursday!LastRow,1)</definedName>
    <definedName name="ThisCol" localSheetId="9">#REF!:INDEX(#REF!,LastRow,1)</definedName>
    <definedName name="ThisCol" localSheetId="3">Tuesday!A$15:INDEX(Tuesday!A:A,Tuesday!LastRow,1)</definedName>
    <definedName name="ThisCol" localSheetId="4">Wednesday!A$15:INDEX(Wednesday!A:A,Wednesday!LastRow,1)</definedName>
    <definedName name="ThisCol">#REF!:INDEX(#REF!,LastRow,1)</definedName>
    <definedName name="ThisRow" localSheetId="6">Friday!$Q1:$Q1</definedName>
    <definedName name="ThisRow" localSheetId="2">Monday!$Q1:$Q1</definedName>
    <definedName name="ThisRow" localSheetId="7">Sat!$Q1:$Q1</definedName>
    <definedName name="ThisRow" localSheetId="8">Sun!$Q1:$Q1</definedName>
    <definedName name="ThisRow" localSheetId="5">Thursday!$Q1:$Q1</definedName>
    <definedName name="ThisRow" localSheetId="9">#REF!</definedName>
    <definedName name="ThisRow" localSheetId="3">Tuesday!$Q1:$Q1</definedName>
    <definedName name="ThisRow" localSheetId="4">Wednesday!$Q1:$Q1</definedName>
    <definedName name="ThisRow">#REF!</definedName>
    <definedName name="ThisWeekday">CHOOSE(WEEKDAY(TODAY()),"Sunday","Monday","Tuesday","Wednesday","Thursday","Friday","Saturday")</definedName>
    <definedName name="Times" localSheetId="6">#REF!</definedName>
    <definedName name="Times" localSheetId="2">#REF!</definedName>
    <definedName name="Times" localSheetId="7">#REF!</definedName>
    <definedName name="Times" localSheetId="8">#REF!</definedName>
    <definedName name="Times" localSheetId="5">#REF!</definedName>
    <definedName name="Times" localSheetId="9">#REF!</definedName>
    <definedName name="Times" localSheetId="3">#REF!</definedName>
    <definedName name="Times" localSheetId="4">#REF!</definedName>
    <definedName name="Times">#REF!</definedName>
    <definedName name="Title1" localSheetId="6">#REF!</definedName>
    <definedName name="Title1" localSheetId="2">#REF!</definedName>
    <definedName name="Title1" localSheetId="7">#REF!</definedName>
    <definedName name="Title1" localSheetId="8">#REF!</definedName>
    <definedName name="Title1" localSheetId="5">#REF!</definedName>
    <definedName name="Title1" localSheetId="9">#REF!</definedName>
    <definedName name="Title1" localSheetId="3">#REF!</definedName>
    <definedName name="Title1" localSheetId="4">#REF!</definedName>
    <definedName name="Title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7" i="11" l="1"/>
  <c r="B55" i="11"/>
  <c r="B52" i="11"/>
  <c r="B51" i="11"/>
  <c r="B50" i="11"/>
  <c r="B49" i="11"/>
  <c r="B47" i="11"/>
  <c r="B46" i="11"/>
  <c r="B45" i="11"/>
  <c r="B41" i="11"/>
  <c r="B39" i="11"/>
  <c r="B24" i="11"/>
  <c r="B20" i="11"/>
  <c r="B16" i="11"/>
  <c r="B15" i="11"/>
  <c r="B14" i="11"/>
  <c r="B13" i="11"/>
  <c r="B11" i="11"/>
  <c r="B10" i="11"/>
  <c r="B9" i="11"/>
  <c r="C9" i="11"/>
  <c r="F19" i="44"/>
  <c r="E18" i="44"/>
  <c r="E20" i="44"/>
  <c r="F20" i="44"/>
  <c r="F18" i="44"/>
  <c r="E19" i="44"/>
  <c r="A6" i="45"/>
  <c r="I6" i="44" s="1"/>
  <c r="A6" i="46"/>
  <c r="I66" i="46"/>
  <c r="E66" i="46"/>
  <c r="P65" i="46"/>
  <c r="O65" i="46"/>
  <c r="N65" i="46"/>
  <c r="L65" i="46"/>
  <c r="K65" i="46"/>
  <c r="J65" i="46"/>
  <c r="I65" i="46"/>
  <c r="H65" i="46"/>
  <c r="G65" i="46"/>
  <c r="F65" i="46"/>
  <c r="E65" i="46"/>
  <c r="D65" i="46"/>
  <c r="U65" i="46" s="1"/>
  <c r="C65" i="46"/>
  <c r="B65" i="46"/>
  <c r="X64" i="46"/>
  <c r="Q64" i="46"/>
  <c r="P64" i="46"/>
  <c r="P66" i="46" s="1"/>
  <c r="O64" i="46"/>
  <c r="O66" i="46" s="1"/>
  <c r="N64" i="46"/>
  <c r="N66" i="46" s="1"/>
  <c r="M64" i="46"/>
  <c r="J19" i="44" s="1"/>
  <c r="L64" i="46"/>
  <c r="L66" i="46" s="1"/>
  <c r="K64" i="46"/>
  <c r="K66" i="46" s="1"/>
  <c r="J64" i="46"/>
  <c r="J66" i="46" s="1"/>
  <c r="I64" i="46"/>
  <c r="H64" i="46"/>
  <c r="H66" i="46" s="1"/>
  <c r="G64" i="46"/>
  <c r="G66" i="46" s="1"/>
  <c r="F64" i="46"/>
  <c r="F66" i="46" s="1"/>
  <c r="E64" i="46"/>
  <c r="D64" i="46"/>
  <c r="D66" i="46" s="1"/>
  <c r="C64" i="46"/>
  <c r="C66" i="46" s="1"/>
  <c r="B64" i="46"/>
  <c r="AA63" i="46"/>
  <c r="W63" i="46"/>
  <c r="U63" i="46"/>
  <c r="V63" i="46" s="1"/>
  <c r="AA62" i="46"/>
  <c r="W62" i="46"/>
  <c r="V62" i="46"/>
  <c r="U62" i="46"/>
  <c r="AA61" i="46"/>
  <c r="W61" i="46"/>
  <c r="U61" i="46"/>
  <c r="V61" i="46" s="1"/>
  <c r="AA60" i="46"/>
  <c r="W60" i="46"/>
  <c r="U60" i="46"/>
  <c r="V60" i="46" s="1"/>
  <c r="AA59" i="46"/>
  <c r="W59" i="46"/>
  <c r="U59" i="46"/>
  <c r="V59" i="46" s="1"/>
  <c r="AA58" i="46"/>
  <c r="W58" i="46"/>
  <c r="V58" i="46"/>
  <c r="U58" i="46"/>
  <c r="AA57" i="46"/>
  <c r="W57" i="46"/>
  <c r="U57" i="46"/>
  <c r="V57" i="46" s="1"/>
  <c r="AA56" i="46"/>
  <c r="W56" i="46"/>
  <c r="U56" i="46"/>
  <c r="V56" i="46" s="1"/>
  <c r="AA55" i="46"/>
  <c r="W55" i="46"/>
  <c r="U55" i="46"/>
  <c r="V55" i="46" s="1"/>
  <c r="AA54" i="46"/>
  <c r="W54" i="46"/>
  <c r="V54" i="46"/>
  <c r="U54" i="46"/>
  <c r="AA53" i="46"/>
  <c r="W53" i="46"/>
  <c r="U53" i="46"/>
  <c r="V53" i="46" s="1"/>
  <c r="AA52" i="46"/>
  <c r="W52" i="46"/>
  <c r="U52" i="46"/>
  <c r="V52" i="46" s="1"/>
  <c r="AA51" i="46"/>
  <c r="W51" i="46"/>
  <c r="U51" i="46"/>
  <c r="V51" i="46" s="1"/>
  <c r="AA50" i="46"/>
  <c r="W50" i="46"/>
  <c r="V50" i="46"/>
  <c r="U50" i="46"/>
  <c r="AA49" i="46"/>
  <c r="W49" i="46"/>
  <c r="U49" i="46"/>
  <c r="V49" i="46" s="1"/>
  <c r="AA48" i="46"/>
  <c r="T8" i="46"/>
  <c r="U48" i="46"/>
  <c r="V48" i="46" s="1"/>
  <c r="AA47" i="46"/>
  <c r="W47" i="46"/>
  <c r="V47" i="46"/>
  <c r="U47" i="46"/>
  <c r="AA46" i="46"/>
  <c r="W46" i="46"/>
  <c r="V46" i="46"/>
  <c r="U46" i="46"/>
  <c r="AA45" i="46"/>
  <c r="W45" i="46"/>
  <c r="U45" i="46"/>
  <c r="V45" i="46" s="1"/>
  <c r="AA44" i="46"/>
  <c r="W44" i="46"/>
  <c r="U44" i="46"/>
  <c r="V44" i="46" s="1"/>
  <c r="AA43" i="46"/>
  <c r="W43" i="46"/>
  <c r="V43" i="46"/>
  <c r="U43" i="46"/>
  <c r="AA42" i="46"/>
  <c r="W42" i="46"/>
  <c r="V42" i="46"/>
  <c r="U42" i="46"/>
  <c r="AA41" i="46"/>
  <c r="W41" i="46"/>
  <c r="U41" i="46"/>
  <c r="V41" i="46" s="1"/>
  <c r="AA40" i="46"/>
  <c r="W40" i="46"/>
  <c r="U40" i="46"/>
  <c r="V40" i="46" s="1"/>
  <c r="AA39" i="46"/>
  <c r="W39" i="46"/>
  <c r="V39" i="46"/>
  <c r="U39" i="46"/>
  <c r="AA38" i="46"/>
  <c r="W38" i="46"/>
  <c r="V38" i="46"/>
  <c r="U38" i="46"/>
  <c r="AA37" i="46"/>
  <c r="W37" i="46"/>
  <c r="U37" i="46"/>
  <c r="V37" i="46" s="1"/>
  <c r="AA36" i="46"/>
  <c r="W36" i="46"/>
  <c r="U36" i="46"/>
  <c r="V36" i="46" s="1"/>
  <c r="AA35" i="46"/>
  <c r="W35" i="46"/>
  <c r="V35" i="46"/>
  <c r="U35" i="46"/>
  <c r="AA34" i="46"/>
  <c r="W34" i="46"/>
  <c r="V34" i="46"/>
  <c r="U34" i="46"/>
  <c r="AA33" i="46"/>
  <c r="W33" i="46"/>
  <c r="U33" i="46"/>
  <c r="V33" i="46" s="1"/>
  <c r="AA32" i="46"/>
  <c r="W32" i="46"/>
  <c r="U32" i="46"/>
  <c r="V32" i="46" s="1"/>
  <c r="AA31" i="46"/>
  <c r="W31" i="46"/>
  <c r="V31" i="46"/>
  <c r="U31" i="46"/>
  <c r="AA30" i="46"/>
  <c r="W30" i="46"/>
  <c r="V30" i="46"/>
  <c r="U30" i="46"/>
  <c r="AA29" i="46"/>
  <c r="W29" i="46"/>
  <c r="U29" i="46"/>
  <c r="V29" i="46" s="1"/>
  <c r="AA28" i="46"/>
  <c r="W28" i="46"/>
  <c r="U28" i="46"/>
  <c r="V28" i="46" s="1"/>
  <c r="AA27" i="46"/>
  <c r="W27" i="46"/>
  <c r="V27" i="46"/>
  <c r="U27" i="46"/>
  <c r="AA26" i="46"/>
  <c r="W26" i="46"/>
  <c r="V26" i="46"/>
  <c r="U26" i="46"/>
  <c r="AA25" i="46"/>
  <c r="W25" i="46"/>
  <c r="U25" i="46"/>
  <c r="V25" i="46" s="1"/>
  <c r="AA24" i="46"/>
  <c r="W24" i="46"/>
  <c r="U24" i="46"/>
  <c r="V24" i="46" s="1"/>
  <c r="AA23" i="46"/>
  <c r="W23" i="46"/>
  <c r="V23" i="46"/>
  <c r="U23" i="46"/>
  <c r="AA22" i="46"/>
  <c r="W22" i="46"/>
  <c r="V22" i="46"/>
  <c r="U22" i="46"/>
  <c r="AA21" i="46"/>
  <c r="W21" i="46"/>
  <c r="U21" i="46"/>
  <c r="V21" i="46" s="1"/>
  <c r="AA20" i="46"/>
  <c r="W20" i="46"/>
  <c r="U20" i="46"/>
  <c r="V20" i="46" s="1"/>
  <c r="AA19" i="46"/>
  <c r="W19" i="46"/>
  <c r="V19" i="46"/>
  <c r="U19" i="46"/>
  <c r="AA18" i="46"/>
  <c r="W18" i="46"/>
  <c r="V18" i="46"/>
  <c r="U18" i="46"/>
  <c r="AA17" i="46"/>
  <c r="W17" i="46"/>
  <c r="U17" i="46"/>
  <c r="V17" i="46" s="1"/>
  <c r="AA16" i="46"/>
  <c r="W16" i="46"/>
  <c r="U16" i="46"/>
  <c r="V16" i="46" s="1"/>
  <c r="AA15" i="46"/>
  <c r="W15" i="46"/>
  <c r="V15" i="46"/>
  <c r="U15" i="46"/>
  <c r="A15" i="46"/>
  <c r="A16" i="46" s="1"/>
  <c r="H10" i="46"/>
  <c r="K7" i="46"/>
  <c r="P6" i="46"/>
  <c r="K6" i="46"/>
  <c r="H6" i="46"/>
  <c r="C6" i="46"/>
  <c r="I66" i="45"/>
  <c r="E66" i="45"/>
  <c r="P65" i="45"/>
  <c r="O65" i="45"/>
  <c r="N65" i="45"/>
  <c r="L65" i="45"/>
  <c r="K65" i="45"/>
  <c r="J65" i="45"/>
  <c r="I65" i="45"/>
  <c r="H65" i="45"/>
  <c r="G65" i="45"/>
  <c r="F65" i="45"/>
  <c r="E65" i="45"/>
  <c r="D65" i="45"/>
  <c r="U65" i="45" s="1"/>
  <c r="C65" i="45"/>
  <c r="B65" i="45"/>
  <c r="X64" i="45"/>
  <c r="Q64" i="45"/>
  <c r="P64" i="45"/>
  <c r="P66" i="45" s="1"/>
  <c r="O64" i="45"/>
  <c r="O66" i="45" s="1"/>
  <c r="N64" i="45"/>
  <c r="N66" i="45" s="1"/>
  <c r="M64" i="45"/>
  <c r="J20" i="44" s="1"/>
  <c r="L64" i="45"/>
  <c r="L66" i="45" s="1"/>
  <c r="K64" i="45"/>
  <c r="K66" i="45" s="1"/>
  <c r="J64" i="45"/>
  <c r="J66" i="45" s="1"/>
  <c r="I64" i="45"/>
  <c r="H64" i="45"/>
  <c r="H66" i="45" s="1"/>
  <c r="G64" i="45"/>
  <c r="G66" i="45" s="1"/>
  <c r="F64" i="45"/>
  <c r="F66" i="45" s="1"/>
  <c r="E64" i="45"/>
  <c r="D64" i="45"/>
  <c r="D66" i="45" s="1"/>
  <c r="C64" i="45"/>
  <c r="C66" i="45" s="1"/>
  <c r="B64" i="45"/>
  <c r="U64" i="45" s="1"/>
  <c r="U11" i="45" s="1"/>
  <c r="AA63" i="45"/>
  <c r="W63" i="45"/>
  <c r="U63" i="45"/>
  <c r="V63" i="45" s="1"/>
  <c r="AA62" i="45"/>
  <c r="W62" i="45"/>
  <c r="V62" i="45"/>
  <c r="U62" i="45"/>
  <c r="AA61" i="45"/>
  <c r="W61" i="45"/>
  <c r="U61" i="45"/>
  <c r="V61" i="45" s="1"/>
  <c r="AA60" i="45"/>
  <c r="W60" i="45"/>
  <c r="U60" i="45"/>
  <c r="V60" i="45" s="1"/>
  <c r="AA59" i="45"/>
  <c r="W59" i="45"/>
  <c r="V59" i="45"/>
  <c r="U59" i="45"/>
  <c r="AA58" i="45"/>
  <c r="W58" i="45"/>
  <c r="V58" i="45"/>
  <c r="U58" i="45"/>
  <c r="AA57" i="45"/>
  <c r="W57" i="45"/>
  <c r="U57" i="45"/>
  <c r="V57" i="45" s="1"/>
  <c r="AA56" i="45"/>
  <c r="W56" i="45"/>
  <c r="U56" i="45"/>
  <c r="V56" i="45" s="1"/>
  <c r="AA55" i="45"/>
  <c r="W55" i="45"/>
  <c r="V55" i="45"/>
  <c r="U55" i="45"/>
  <c r="AA54" i="45"/>
  <c r="W54" i="45"/>
  <c r="V54" i="45"/>
  <c r="U54" i="45"/>
  <c r="AA53" i="45"/>
  <c r="W53" i="45"/>
  <c r="U53" i="45"/>
  <c r="V53" i="45" s="1"/>
  <c r="AA52" i="45"/>
  <c r="W52" i="45"/>
  <c r="U52" i="45"/>
  <c r="V52" i="45" s="1"/>
  <c r="AA51" i="45"/>
  <c r="W51" i="45"/>
  <c r="V51" i="45"/>
  <c r="U51" i="45"/>
  <c r="AA50" i="45"/>
  <c r="W50" i="45"/>
  <c r="V50" i="45"/>
  <c r="U50" i="45"/>
  <c r="AA49" i="45"/>
  <c r="W49" i="45"/>
  <c r="U49" i="45"/>
  <c r="V49" i="45" s="1"/>
  <c r="AA48" i="45"/>
  <c r="T8" i="45"/>
  <c r="U48" i="45"/>
  <c r="V48" i="45" s="1"/>
  <c r="AA47" i="45"/>
  <c r="W47" i="45"/>
  <c r="V47" i="45"/>
  <c r="U47" i="45"/>
  <c r="AA46" i="45"/>
  <c r="W46" i="45"/>
  <c r="V46" i="45"/>
  <c r="U46" i="45"/>
  <c r="AA45" i="45"/>
  <c r="W45" i="45"/>
  <c r="U45" i="45"/>
  <c r="V45" i="45" s="1"/>
  <c r="AA44" i="45"/>
  <c r="W44" i="45"/>
  <c r="U44" i="45"/>
  <c r="V44" i="45" s="1"/>
  <c r="AA43" i="45"/>
  <c r="W43" i="45"/>
  <c r="V43" i="45"/>
  <c r="U43" i="45"/>
  <c r="AA42" i="45"/>
  <c r="W42" i="45"/>
  <c r="V42" i="45"/>
  <c r="U42" i="45"/>
  <c r="AA41" i="45"/>
  <c r="W41" i="45"/>
  <c r="U41" i="45"/>
  <c r="V41" i="45" s="1"/>
  <c r="AA40" i="45"/>
  <c r="W40" i="45"/>
  <c r="U40" i="45"/>
  <c r="V40" i="45" s="1"/>
  <c r="AA39" i="45"/>
  <c r="W39" i="45"/>
  <c r="V39" i="45"/>
  <c r="U39" i="45"/>
  <c r="AA38" i="45"/>
  <c r="W38" i="45"/>
  <c r="V38" i="45"/>
  <c r="U38" i="45"/>
  <c r="AA37" i="45"/>
  <c r="W37" i="45"/>
  <c r="U37" i="45"/>
  <c r="V37" i="45" s="1"/>
  <c r="AA36" i="45"/>
  <c r="W36" i="45"/>
  <c r="U36" i="45"/>
  <c r="V36" i="45" s="1"/>
  <c r="AA35" i="45"/>
  <c r="W35" i="45"/>
  <c r="V35" i="45"/>
  <c r="U35" i="45"/>
  <c r="AA34" i="45"/>
  <c r="W34" i="45"/>
  <c r="V34" i="45"/>
  <c r="U34" i="45"/>
  <c r="AA33" i="45"/>
  <c r="W33" i="45"/>
  <c r="U33" i="45"/>
  <c r="V33" i="45" s="1"/>
  <c r="AA32" i="45"/>
  <c r="W32" i="45"/>
  <c r="U32" i="45"/>
  <c r="V32" i="45" s="1"/>
  <c r="AA31" i="45"/>
  <c r="W31" i="45"/>
  <c r="V31" i="45"/>
  <c r="U31" i="45"/>
  <c r="AA30" i="45"/>
  <c r="W30" i="45"/>
  <c r="V30" i="45"/>
  <c r="U30" i="45"/>
  <c r="AA29" i="45"/>
  <c r="W29" i="45"/>
  <c r="U29" i="45"/>
  <c r="V29" i="45" s="1"/>
  <c r="AA28" i="45"/>
  <c r="W28" i="45"/>
  <c r="U28" i="45"/>
  <c r="V28" i="45" s="1"/>
  <c r="AA27" i="45"/>
  <c r="W27" i="45"/>
  <c r="V27" i="45"/>
  <c r="U27" i="45"/>
  <c r="AA26" i="45"/>
  <c r="W26" i="45"/>
  <c r="V26" i="45"/>
  <c r="U26" i="45"/>
  <c r="AA25" i="45"/>
  <c r="W25" i="45"/>
  <c r="U25" i="45"/>
  <c r="V25" i="45" s="1"/>
  <c r="AA24" i="45"/>
  <c r="W24" i="45"/>
  <c r="U24" i="45"/>
  <c r="V24" i="45" s="1"/>
  <c r="AA23" i="45"/>
  <c r="W23" i="45"/>
  <c r="V23" i="45"/>
  <c r="U23" i="45"/>
  <c r="AA22" i="45"/>
  <c r="W22" i="45"/>
  <c r="V22" i="45"/>
  <c r="U22" i="45"/>
  <c r="AA21" i="45"/>
  <c r="W21" i="45"/>
  <c r="U21" i="45"/>
  <c r="V21" i="45" s="1"/>
  <c r="AA20" i="45"/>
  <c r="W20" i="45"/>
  <c r="U20" i="45"/>
  <c r="V20" i="45" s="1"/>
  <c r="AA19" i="45"/>
  <c r="W19" i="45"/>
  <c r="V19" i="45"/>
  <c r="U19" i="45"/>
  <c r="AA18" i="45"/>
  <c r="W18" i="45"/>
  <c r="V18" i="45"/>
  <c r="U18" i="45"/>
  <c r="AA17" i="45"/>
  <c r="W17" i="45"/>
  <c r="U17" i="45"/>
  <c r="V17" i="45" s="1"/>
  <c r="AA16" i="45"/>
  <c r="W16" i="45"/>
  <c r="U16" i="45"/>
  <c r="V16" i="45" s="1"/>
  <c r="AA15" i="45"/>
  <c r="W15" i="45"/>
  <c r="V15" i="45"/>
  <c r="U15" i="45"/>
  <c r="A15" i="45"/>
  <c r="A16" i="45" s="1"/>
  <c r="H10" i="45"/>
  <c r="K7" i="45"/>
  <c r="P6" i="45"/>
  <c r="K6" i="45"/>
  <c r="H6" i="45"/>
  <c r="C6" i="45"/>
  <c r="W8" i="46" l="1"/>
  <c r="W8" i="45"/>
  <c r="H20" i="44"/>
  <c r="I20" i="44"/>
  <c r="H19" i="44"/>
  <c r="I19" i="44"/>
  <c r="U64" i="46"/>
  <c r="U11" i="46" s="1"/>
  <c r="R16" i="46"/>
  <c r="AB16" i="46" s="1"/>
  <c r="A17" i="46"/>
  <c r="R15" i="46"/>
  <c r="AB15" i="46" s="1"/>
  <c r="B66" i="46"/>
  <c r="U66" i="46" s="1"/>
  <c r="A17" i="45"/>
  <c r="R16" i="45"/>
  <c r="AB16" i="45" s="1"/>
  <c r="R15" i="45"/>
  <c r="AB15" i="45" s="1"/>
  <c r="B66" i="45"/>
  <c r="U66" i="45" s="1"/>
  <c r="F5" i="11"/>
  <c r="R17" i="46" l="1"/>
  <c r="AB17" i="46" s="1"/>
  <c r="A18" i="46"/>
  <c r="R17" i="45"/>
  <c r="AB17" i="45" s="1"/>
  <c r="A18" i="45"/>
  <c r="M64" i="42"/>
  <c r="J18" i="44" s="1"/>
  <c r="M64" i="41"/>
  <c r="J17" i="44" s="1"/>
  <c r="M64" i="40"/>
  <c r="J16" i="44" s="1"/>
  <c r="M64" i="39"/>
  <c r="J15" i="44" s="1"/>
  <c r="L64" i="34"/>
  <c r="R18" i="46" l="1"/>
  <c r="AB18" i="46" s="1"/>
  <c r="A19" i="46"/>
  <c r="A19" i="45"/>
  <c r="R18" i="45"/>
  <c r="AB18" i="45" s="1"/>
  <c r="A15" i="42"/>
  <c r="A15" i="41"/>
  <c r="A15" i="40"/>
  <c r="A15" i="39"/>
  <c r="A15" i="34"/>
  <c r="A20" i="46" l="1"/>
  <c r="R19" i="46"/>
  <c r="AB19" i="46" s="1"/>
  <c r="A20" i="45"/>
  <c r="R19" i="45"/>
  <c r="AB19" i="45" s="1"/>
  <c r="L3" i="11"/>
  <c r="L2" i="11"/>
  <c r="I2" i="11"/>
  <c r="E2" i="11"/>
  <c r="H9" i="44"/>
  <c r="C8" i="44"/>
  <c r="H8" i="44"/>
  <c r="E6" i="44"/>
  <c r="B14" i="44" s="1"/>
  <c r="B15" i="44" s="1"/>
  <c r="B16" i="44" s="1"/>
  <c r="B17" i="44" s="1"/>
  <c r="B18" i="44" s="1"/>
  <c r="B19" i="44" s="1"/>
  <c r="B20" i="44" s="1"/>
  <c r="E3" i="44"/>
  <c r="A6" i="44"/>
  <c r="A21" i="46" l="1"/>
  <c r="R20" i="46"/>
  <c r="AB20" i="46" s="1"/>
  <c r="A21" i="45"/>
  <c r="R20" i="45"/>
  <c r="AB20" i="45" s="1"/>
  <c r="A6" i="42"/>
  <c r="A6" i="41"/>
  <c r="A6" i="40"/>
  <c r="B64" i="42"/>
  <c r="U20" i="39"/>
  <c r="R21" i="46" l="1"/>
  <c r="AB21" i="46" s="1"/>
  <c r="A22" i="46"/>
  <c r="R21" i="45"/>
  <c r="AB21" i="45" s="1"/>
  <c r="A22" i="45"/>
  <c r="J5" i="11"/>
  <c r="K7" i="42"/>
  <c r="K7" i="41"/>
  <c r="K7" i="40"/>
  <c r="K7" i="39"/>
  <c r="P65" i="42"/>
  <c r="O65" i="42"/>
  <c r="N65" i="42"/>
  <c r="L65" i="42"/>
  <c r="K65" i="42"/>
  <c r="J65" i="42"/>
  <c r="I65" i="42"/>
  <c r="H65" i="42"/>
  <c r="G65" i="42"/>
  <c r="F65" i="42"/>
  <c r="E65" i="42"/>
  <c r="D65" i="42"/>
  <c r="C65" i="42"/>
  <c r="B65" i="42"/>
  <c r="B66" i="42" s="1"/>
  <c r="X64" i="42"/>
  <c r="Q64" i="42"/>
  <c r="P64" i="42"/>
  <c r="O64" i="42"/>
  <c r="N64" i="42"/>
  <c r="L64" i="42"/>
  <c r="K64" i="42"/>
  <c r="K66" i="42" s="1"/>
  <c r="J64" i="42"/>
  <c r="I64" i="42"/>
  <c r="I66" i="42" s="1"/>
  <c r="H64" i="42"/>
  <c r="G64" i="42"/>
  <c r="F64" i="42"/>
  <c r="E64" i="42"/>
  <c r="D64" i="42"/>
  <c r="C64" i="42"/>
  <c r="AA63" i="42"/>
  <c r="W63" i="42"/>
  <c r="U63" i="42"/>
  <c r="V63" i="42" s="1"/>
  <c r="AA62" i="42"/>
  <c r="W62" i="42"/>
  <c r="U62" i="42"/>
  <c r="V62" i="42" s="1"/>
  <c r="AA61" i="42"/>
  <c r="W61" i="42"/>
  <c r="U61" i="42"/>
  <c r="V61" i="42" s="1"/>
  <c r="AA60" i="42"/>
  <c r="W60" i="42"/>
  <c r="U60" i="42"/>
  <c r="V60" i="42" s="1"/>
  <c r="AA59" i="42"/>
  <c r="W59" i="42"/>
  <c r="U59" i="42"/>
  <c r="V59" i="42" s="1"/>
  <c r="AA58" i="42"/>
  <c r="W58" i="42"/>
  <c r="U58" i="42"/>
  <c r="V58" i="42" s="1"/>
  <c r="AA57" i="42"/>
  <c r="W57" i="42"/>
  <c r="U57" i="42"/>
  <c r="V57" i="42" s="1"/>
  <c r="AA56" i="42"/>
  <c r="W56" i="42"/>
  <c r="U56" i="42"/>
  <c r="V56" i="42" s="1"/>
  <c r="AA55" i="42"/>
  <c r="W55" i="42"/>
  <c r="U55" i="42"/>
  <c r="V55" i="42" s="1"/>
  <c r="AA54" i="42"/>
  <c r="W54" i="42"/>
  <c r="U54" i="42"/>
  <c r="V54" i="42" s="1"/>
  <c r="AA53" i="42"/>
  <c r="W53" i="42"/>
  <c r="U53" i="42"/>
  <c r="V53" i="42" s="1"/>
  <c r="AA52" i="42"/>
  <c r="W52" i="42"/>
  <c r="U52" i="42"/>
  <c r="V52" i="42" s="1"/>
  <c r="AA51" i="42"/>
  <c r="W51" i="42"/>
  <c r="U51" i="42"/>
  <c r="V51" i="42" s="1"/>
  <c r="AA50" i="42"/>
  <c r="W50" i="42"/>
  <c r="U50" i="42"/>
  <c r="V50" i="42" s="1"/>
  <c r="AA49" i="42"/>
  <c r="W49" i="42"/>
  <c r="U49" i="42"/>
  <c r="V49" i="42" s="1"/>
  <c r="AA48" i="42"/>
  <c r="T8" i="42"/>
  <c r="U48" i="42"/>
  <c r="V48" i="42" s="1"/>
  <c r="AA47" i="42"/>
  <c r="W47" i="42"/>
  <c r="U47" i="42"/>
  <c r="V47" i="42" s="1"/>
  <c r="AA46" i="42"/>
  <c r="W46" i="42"/>
  <c r="U46" i="42"/>
  <c r="V46" i="42" s="1"/>
  <c r="AA45" i="42"/>
  <c r="W45" i="42"/>
  <c r="U45" i="42"/>
  <c r="V45" i="42" s="1"/>
  <c r="AA44" i="42"/>
  <c r="W44" i="42"/>
  <c r="U44" i="42"/>
  <c r="V44" i="42" s="1"/>
  <c r="AA43" i="42"/>
  <c r="W43" i="42"/>
  <c r="U43" i="42"/>
  <c r="V43" i="42" s="1"/>
  <c r="AA42" i="42"/>
  <c r="W42" i="42"/>
  <c r="U42" i="42"/>
  <c r="V42" i="42" s="1"/>
  <c r="AA41" i="42"/>
  <c r="W41" i="42"/>
  <c r="U41" i="42"/>
  <c r="V41" i="42" s="1"/>
  <c r="AA40" i="42"/>
  <c r="W40" i="42"/>
  <c r="U40" i="42"/>
  <c r="V40" i="42" s="1"/>
  <c r="AA39" i="42"/>
  <c r="W39" i="42"/>
  <c r="U39" i="42"/>
  <c r="V39" i="42" s="1"/>
  <c r="AA38" i="42"/>
  <c r="W38" i="42"/>
  <c r="U38" i="42"/>
  <c r="V38" i="42" s="1"/>
  <c r="AA37" i="42"/>
  <c r="W37" i="42"/>
  <c r="U37" i="42"/>
  <c r="V37" i="42" s="1"/>
  <c r="AA36" i="42"/>
  <c r="W36" i="42"/>
  <c r="U36" i="42"/>
  <c r="V36" i="42" s="1"/>
  <c r="AA35" i="42"/>
  <c r="W35" i="42"/>
  <c r="U35" i="42"/>
  <c r="V35" i="42" s="1"/>
  <c r="AA34" i="42"/>
  <c r="W34" i="42"/>
  <c r="U34" i="42"/>
  <c r="V34" i="42" s="1"/>
  <c r="AA33" i="42"/>
  <c r="W33" i="42"/>
  <c r="U33" i="42"/>
  <c r="V33" i="42" s="1"/>
  <c r="AA32" i="42"/>
  <c r="W32" i="42"/>
  <c r="U32" i="42"/>
  <c r="V32" i="42" s="1"/>
  <c r="AA31" i="42"/>
  <c r="W31" i="42"/>
  <c r="U31" i="42"/>
  <c r="V31" i="42" s="1"/>
  <c r="AA30" i="42"/>
  <c r="W30" i="42"/>
  <c r="U30" i="42"/>
  <c r="V30" i="42" s="1"/>
  <c r="AA29" i="42"/>
  <c r="W29" i="42"/>
  <c r="U29" i="42"/>
  <c r="V29" i="42" s="1"/>
  <c r="AA28" i="42"/>
  <c r="W28" i="42"/>
  <c r="U28" i="42"/>
  <c r="V28" i="42" s="1"/>
  <c r="AA27" i="42"/>
  <c r="W27" i="42"/>
  <c r="U27" i="42"/>
  <c r="V27" i="42" s="1"/>
  <c r="AA26" i="42"/>
  <c r="W26" i="42"/>
  <c r="U26" i="42"/>
  <c r="V26" i="42" s="1"/>
  <c r="AA25" i="42"/>
  <c r="W25" i="42"/>
  <c r="U25" i="42"/>
  <c r="V25" i="42" s="1"/>
  <c r="AA24" i="42"/>
  <c r="W24" i="42"/>
  <c r="U24" i="42"/>
  <c r="V24" i="42" s="1"/>
  <c r="AA23" i="42"/>
  <c r="W23" i="42"/>
  <c r="U23" i="42"/>
  <c r="V23" i="42" s="1"/>
  <c r="AA22" i="42"/>
  <c r="W22" i="42"/>
  <c r="U22" i="42"/>
  <c r="V22" i="42" s="1"/>
  <c r="AA21" i="42"/>
  <c r="W21" i="42"/>
  <c r="U21" i="42"/>
  <c r="V21" i="42" s="1"/>
  <c r="AA20" i="42"/>
  <c r="W20" i="42"/>
  <c r="U20" i="42"/>
  <c r="V20" i="42" s="1"/>
  <c r="AA19" i="42"/>
  <c r="W19" i="42"/>
  <c r="U19" i="42"/>
  <c r="V19" i="42" s="1"/>
  <c r="AA18" i="42"/>
  <c r="W18" i="42"/>
  <c r="U18" i="42"/>
  <c r="V18" i="42" s="1"/>
  <c r="AA17" i="42"/>
  <c r="W17" i="42"/>
  <c r="U17" i="42"/>
  <c r="V17" i="42" s="1"/>
  <c r="AA16" i="42"/>
  <c r="W16" i="42"/>
  <c r="U16" i="42"/>
  <c r="V16" i="42" s="1"/>
  <c r="AA15" i="42"/>
  <c r="W15" i="42"/>
  <c r="U15" i="42"/>
  <c r="V15" i="42" s="1"/>
  <c r="A16" i="42"/>
  <c r="H10" i="42"/>
  <c r="P6" i="42"/>
  <c r="K6" i="42"/>
  <c r="H6" i="42"/>
  <c r="C6" i="42"/>
  <c r="P65" i="41"/>
  <c r="O65" i="41"/>
  <c r="N65" i="41"/>
  <c r="L65" i="41"/>
  <c r="K65" i="41"/>
  <c r="J65" i="41"/>
  <c r="F17" i="44" s="1"/>
  <c r="I65" i="41"/>
  <c r="H65" i="41"/>
  <c r="G65" i="41"/>
  <c r="F65" i="41"/>
  <c r="E65" i="41"/>
  <c r="D65" i="41"/>
  <c r="C65" i="41"/>
  <c r="B65" i="41"/>
  <c r="X64" i="41"/>
  <c r="Q64" i="41"/>
  <c r="P64" i="41"/>
  <c r="O64" i="41"/>
  <c r="N64" i="41"/>
  <c r="L64" i="41"/>
  <c r="K64" i="41"/>
  <c r="J64" i="41"/>
  <c r="I64" i="41"/>
  <c r="H64" i="41"/>
  <c r="G64" i="41"/>
  <c r="F64" i="41"/>
  <c r="E64" i="41"/>
  <c r="E66" i="41" s="1"/>
  <c r="D64" i="41"/>
  <c r="C64" i="41"/>
  <c r="C66" i="41" s="1"/>
  <c r="B64" i="41"/>
  <c r="AA63" i="41"/>
  <c r="W63" i="41"/>
  <c r="U63" i="41"/>
  <c r="V63" i="41" s="1"/>
  <c r="AA62" i="41"/>
  <c r="W62" i="41"/>
  <c r="U62" i="41"/>
  <c r="V62" i="41" s="1"/>
  <c r="AA61" i="41"/>
  <c r="W61" i="41"/>
  <c r="U61" i="41"/>
  <c r="V61" i="41" s="1"/>
  <c r="AA60" i="41"/>
  <c r="W60" i="41"/>
  <c r="U60" i="41"/>
  <c r="V60" i="41" s="1"/>
  <c r="AA59" i="41"/>
  <c r="W59" i="41"/>
  <c r="U59" i="41"/>
  <c r="V59" i="41" s="1"/>
  <c r="AA58" i="41"/>
  <c r="W58" i="41"/>
  <c r="U58" i="41"/>
  <c r="V58" i="41" s="1"/>
  <c r="AA57" i="41"/>
  <c r="W57" i="41"/>
  <c r="U57" i="41"/>
  <c r="V57" i="41" s="1"/>
  <c r="AA56" i="41"/>
  <c r="W56" i="41"/>
  <c r="U56" i="41"/>
  <c r="V56" i="41" s="1"/>
  <c r="AA55" i="41"/>
  <c r="W55" i="41"/>
  <c r="U55" i="41"/>
  <c r="V55" i="41" s="1"/>
  <c r="AA54" i="41"/>
  <c r="W54" i="41"/>
  <c r="U54" i="41"/>
  <c r="V54" i="41" s="1"/>
  <c r="AA53" i="41"/>
  <c r="W53" i="41"/>
  <c r="U53" i="41"/>
  <c r="V53" i="41" s="1"/>
  <c r="AA52" i="41"/>
  <c r="W52" i="41"/>
  <c r="U52" i="41"/>
  <c r="V52" i="41" s="1"/>
  <c r="AA51" i="41"/>
  <c r="W51" i="41"/>
  <c r="U51" i="41"/>
  <c r="V51" i="41" s="1"/>
  <c r="AA50" i="41"/>
  <c r="W50" i="41"/>
  <c r="U50" i="41"/>
  <c r="V50" i="41" s="1"/>
  <c r="AA49" i="41"/>
  <c r="W49" i="41"/>
  <c r="U49" i="41"/>
  <c r="V49" i="41" s="1"/>
  <c r="AA48" i="41"/>
  <c r="T8" i="41"/>
  <c r="U48" i="41"/>
  <c r="V48" i="41" s="1"/>
  <c r="AA47" i="41"/>
  <c r="W47" i="41"/>
  <c r="U47" i="41"/>
  <c r="V47" i="41" s="1"/>
  <c r="AA46" i="41"/>
  <c r="W46" i="41"/>
  <c r="V46" i="41"/>
  <c r="U46" i="41"/>
  <c r="AA45" i="41"/>
  <c r="W45" i="41"/>
  <c r="U45" i="41"/>
  <c r="V45" i="41" s="1"/>
  <c r="AA44" i="41"/>
  <c r="W44" i="41"/>
  <c r="U44" i="41"/>
  <c r="V44" i="41" s="1"/>
  <c r="AA43" i="41"/>
  <c r="W43" i="41"/>
  <c r="U43" i="41"/>
  <c r="V43" i="41" s="1"/>
  <c r="AA42" i="41"/>
  <c r="W42" i="41"/>
  <c r="U42" i="41"/>
  <c r="V42" i="41" s="1"/>
  <c r="AA41" i="41"/>
  <c r="W41" i="41"/>
  <c r="U41" i="41"/>
  <c r="V41" i="41" s="1"/>
  <c r="AA40" i="41"/>
  <c r="W40" i="41"/>
  <c r="U40" i="41"/>
  <c r="V40" i="41" s="1"/>
  <c r="AA39" i="41"/>
  <c r="W39" i="41"/>
  <c r="V39" i="41"/>
  <c r="U39" i="41"/>
  <c r="AA38" i="41"/>
  <c r="W38" i="41"/>
  <c r="V38" i="41"/>
  <c r="U38" i="41"/>
  <c r="AA37" i="41"/>
  <c r="W37" i="41"/>
  <c r="U37" i="41"/>
  <c r="V37" i="41" s="1"/>
  <c r="AA36" i="41"/>
  <c r="W36" i="41"/>
  <c r="U36" i="41"/>
  <c r="V36" i="41" s="1"/>
  <c r="AA35" i="41"/>
  <c r="W35" i="41"/>
  <c r="U35" i="41"/>
  <c r="V35" i="41" s="1"/>
  <c r="AA34" i="41"/>
  <c r="W34" i="41"/>
  <c r="U34" i="41"/>
  <c r="V34" i="41" s="1"/>
  <c r="AA33" i="41"/>
  <c r="W33" i="41"/>
  <c r="U33" i="41"/>
  <c r="V33" i="41" s="1"/>
  <c r="AA32" i="41"/>
  <c r="W32" i="41"/>
  <c r="U32" i="41"/>
  <c r="V32" i="41" s="1"/>
  <c r="AA31" i="41"/>
  <c r="W31" i="41"/>
  <c r="U31" i="41"/>
  <c r="V31" i="41" s="1"/>
  <c r="AA30" i="41"/>
  <c r="W30" i="41"/>
  <c r="U30" i="41"/>
  <c r="V30" i="41" s="1"/>
  <c r="AA29" i="41"/>
  <c r="W29" i="41"/>
  <c r="U29" i="41"/>
  <c r="V29" i="41" s="1"/>
  <c r="AA28" i="41"/>
  <c r="W28" i="41"/>
  <c r="U28" i="41"/>
  <c r="V28" i="41" s="1"/>
  <c r="AA27" i="41"/>
  <c r="W27" i="41"/>
  <c r="U27" i="41"/>
  <c r="V27" i="41" s="1"/>
  <c r="AA26" i="41"/>
  <c r="W26" i="41"/>
  <c r="U26" i="41"/>
  <c r="V26" i="41" s="1"/>
  <c r="AA25" i="41"/>
  <c r="W25" i="41"/>
  <c r="U25" i="41"/>
  <c r="V25" i="41" s="1"/>
  <c r="AA24" i="41"/>
  <c r="W24" i="41"/>
  <c r="U24" i="41"/>
  <c r="V24" i="41" s="1"/>
  <c r="AA23" i="41"/>
  <c r="W23" i="41"/>
  <c r="U23" i="41"/>
  <c r="V23" i="41" s="1"/>
  <c r="AA22" i="41"/>
  <c r="W22" i="41"/>
  <c r="U22" i="41"/>
  <c r="V22" i="41" s="1"/>
  <c r="AA21" i="41"/>
  <c r="W21" i="41"/>
  <c r="U21" i="41"/>
  <c r="V21" i="41" s="1"/>
  <c r="AA20" i="41"/>
  <c r="W20" i="41"/>
  <c r="U20" i="41"/>
  <c r="V20" i="41" s="1"/>
  <c r="AA19" i="41"/>
  <c r="W19" i="41"/>
  <c r="U19" i="41"/>
  <c r="V19" i="41" s="1"/>
  <c r="AA18" i="41"/>
  <c r="W18" i="41"/>
  <c r="U18" i="41"/>
  <c r="V18" i="41" s="1"/>
  <c r="AA17" i="41"/>
  <c r="W17" i="41"/>
  <c r="U17" i="41"/>
  <c r="V17" i="41" s="1"/>
  <c r="AA16" i="41"/>
  <c r="W16" i="41"/>
  <c r="U16" i="41"/>
  <c r="V16" i="41" s="1"/>
  <c r="AA15" i="41"/>
  <c r="W15" i="41"/>
  <c r="U15" i="41"/>
  <c r="V15" i="41" s="1"/>
  <c r="A16" i="41"/>
  <c r="H10" i="41"/>
  <c r="P6" i="41"/>
  <c r="K6" i="41"/>
  <c r="H6" i="41"/>
  <c r="C6" i="41"/>
  <c r="P65" i="40"/>
  <c r="O65" i="40"/>
  <c r="N65" i="40"/>
  <c r="L65" i="40"/>
  <c r="K65" i="40"/>
  <c r="J65" i="40"/>
  <c r="F16" i="44" s="1"/>
  <c r="I65" i="40"/>
  <c r="H65" i="40"/>
  <c r="G65" i="40"/>
  <c r="F65" i="40"/>
  <c r="E65" i="40"/>
  <c r="D65" i="40"/>
  <c r="C65" i="40"/>
  <c r="B65" i="40"/>
  <c r="X64" i="40"/>
  <c r="Q64" i="40"/>
  <c r="P64" i="40"/>
  <c r="P66" i="40" s="1"/>
  <c r="O64" i="40"/>
  <c r="H16" i="44" s="1"/>
  <c r="N64" i="40"/>
  <c r="L64" i="40"/>
  <c r="K64" i="40"/>
  <c r="J64" i="40"/>
  <c r="I64" i="40"/>
  <c r="I66" i="40" s="1"/>
  <c r="H64" i="40"/>
  <c r="G64" i="40"/>
  <c r="F64" i="40"/>
  <c r="E64" i="40"/>
  <c r="E66" i="40" s="1"/>
  <c r="D64" i="40"/>
  <c r="D66" i="40" s="1"/>
  <c r="C64" i="40"/>
  <c r="C66" i="40" s="1"/>
  <c r="B64" i="40"/>
  <c r="AA63" i="40"/>
  <c r="W63" i="40"/>
  <c r="U63" i="40"/>
  <c r="V63" i="40" s="1"/>
  <c r="AA62" i="40"/>
  <c r="W62" i="40"/>
  <c r="U62" i="40"/>
  <c r="V62" i="40" s="1"/>
  <c r="AA61" i="40"/>
  <c r="W61" i="40"/>
  <c r="U61" i="40"/>
  <c r="V61" i="40" s="1"/>
  <c r="AA60" i="40"/>
  <c r="W60" i="40"/>
  <c r="U60" i="40"/>
  <c r="V60" i="40" s="1"/>
  <c r="AA59" i="40"/>
  <c r="W59" i="40"/>
  <c r="U59" i="40"/>
  <c r="V59" i="40" s="1"/>
  <c r="AA58" i="40"/>
  <c r="W58" i="40"/>
  <c r="U58" i="40"/>
  <c r="V58" i="40" s="1"/>
  <c r="AA57" i="40"/>
  <c r="W57" i="40"/>
  <c r="U57" i="40"/>
  <c r="V57" i="40" s="1"/>
  <c r="AA56" i="40"/>
  <c r="W56" i="40"/>
  <c r="U56" i="40"/>
  <c r="V56" i="40" s="1"/>
  <c r="AA55" i="40"/>
  <c r="W55" i="40"/>
  <c r="U55" i="40"/>
  <c r="V55" i="40" s="1"/>
  <c r="AA54" i="40"/>
  <c r="W54" i="40"/>
  <c r="U54" i="40"/>
  <c r="V54" i="40" s="1"/>
  <c r="AA53" i="40"/>
  <c r="W53" i="40"/>
  <c r="U53" i="40"/>
  <c r="V53" i="40" s="1"/>
  <c r="AA52" i="40"/>
  <c r="W52" i="40"/>
  <c r="U52" i="40"/>
  <c r="V52" i="40" s="1"/>
  <c r="AA51" i="40"/>
  <c r="W51" i="40"/>
  <c r="U51" i="40"/>
  <c r="V51" i="40" s="1"/>
  <c r="AA50" i="40"/>
  <c r="W50" i="40"/>
  <c r="U50" i="40"/>
  <c r="V50" i="40" s="1"/>
  <c r="AA49" i="40"/>
  <c r="W49" i="40"/>
  <c r="U49" i="40"/>
  <c r="V49" i="40" s="1"/>
  <c r="AA48" i="40"/>
  <c r="T8" i="40"/>
  <c r="U48" i="40"/>
  <c r="V48" i="40" s="1"/>
  <c r="AA47" i="40"/>
  <c r="W47" i="40"/>
  <c r="U47" i="40"/>
  <c r="V47" i="40" s="1"/>
  <c r="AA46" i="40"/>
  <c r="W46" i="40"/>
  <c r="U46" i="40"/>
  <c r="V46" i="40" s="1"/>
  <c r="AA45" i="40"/>
  <c r="W45" i="40"/>
  <c r="U45" i="40"/>
  <c r="V45" i="40" s="1"/>
  <c r="AA44" i="40"/>
  <c r="W44" i="40"/>
  <c r="U44" i="40"/>
  <c r="V44" i="40" s="1"/>
  <c r="AA43" i="40"/>
  <c r="W43" i="40"/>
  <c r="U43" i="40"/>
  <c r="V43" i="40" s="1"/>
  <c r="AA42" i="40"/>
  <c r="W42" i="40"/>
  <c r="U42" i="40"/>
  <c r="V42" i="40" s="1"/>
  <c r="AA41" i="40"/>
  <c r="W41" i="40"/>
  <c r="U41" i="40"/>
  <c r="V41" i="40" s="1"/>
  <c r="AA40" i="40"/>
  <c r="W40" i="40"/>
  <c r="U40" i="40"/>
  <c r="V40" i="40" s="1"/>
  <c r="AA39" i="40"/>
  <c r="W39" i="40"/>
  <c r="U39" i="40"/>
  <c r="V39" i="40" s="1"/>
  <c r="AA38" i="40"/>
  <c r="W38" i="40"/>
  <c r="U38" i="40"/>
  <c r="V38" i="40" s="1"/>
  <c r="AA37" i="40"/>
  <c r="W37" i="40"/>
  <c r="U37" i="40"/>
  <c r="V37" i="40" s="1"/>
  <c r="AA36" i="40"/>
  <c r="W36" i="40"/>
  <c r="U36" i="40"/>
  <c r="V36" i="40" s="1"/>
  <c r="AA35" i="40"/>
  <c r="W35" i="40"/>
  <c r="U35" i="40"/>
  <c r="V35" i="40" s="1"/>
  <c r="AA34" i="40"/>
  <c r="W34" i="40"/>
  <c r="U34" i="40"/>
  <c r="V34" i="40" s="1"/>
  <c r="AA33" i="40"/>
  <c r="W33" i="40"/>
  <c r="U33" i="40"/>
  <c r="V33" i="40" s="1"/>
  <c r="AA32" i="40"/>
  <c r="W32" i="40"/>
  <c r="U32" i="40"/>
  <c r="V32" i="40" s="1"/>
  <c r="AA31" i="40"/>
  <c r="W31" i="40"/>
  <c r="U31" i="40"/>
  <c r="V31" i="40" s="1"/>
  <c r="AA30" i="40"/>
  <c r="W30" i="40"/>
  <c r="U30" i="40"/>
  <c r="V30" i="40" s="1"/>
  <c r="AA29" i="40"/>
  <c r="W29" i="40"/>
  <c r="U29" i="40"/>
  <c r="V29" i="40" s="1"/>
  <c r="AA28" i="40"/>
  <c r="W28" i="40"/>
  <c r="U28" i="40"/>
  <c r="V28" i="40" s="1"/>
  <c r="AA27" i="40"/>
  <c r="W27" i="40"/>
  <c r="U27" i="40"/>
  <c r="V27" i="40" s="1"/>
  <c r="AA26" i="40"/>
  <c r="W26" i="40"/>
  <c r="U26" i="40"/>
  <c r="V26" i="40" s="1"/>
  <c r="AA25" i="40"/>
  <c r="W25" i="40"/>
  <c r="U25" i="40"/>
  <c r="V25" i="40" s="1"/>
  <c r="AA24" i="40"/>
  <c r="W24" i="40"/>
  <c r="U24" i="40"/>
  <c r="V24" i="40" s="1"/>
  <c r="AA23" i="40"/>
  <c r="W23" i="40"/>
  <c r="U23" i="40"/>
  <c r="V23" i="40" s="1"/>
  <c r="AA22" i="40"/>
  <c r="W22" i="40"/>
  <c r="U22" i="40"/>
  <c r="V22" i="40" s="1"/>
  <c r="AA21" i="40"/>
  <c r="W21" i="40"/>
  <c r="U21" i="40"/>
  <c r="V21" i="40" s="1"/>
  <c r="AA20" i="40"/>
  <c r="W20" i="40"/>
  <c r="U20" i="40"/>
  <c r="V20" i="40" s="1"/>
  <c r="AA19" i="40"/>
  <c r="W19" i="40"/>
  <c r="U19" i="40"/>
  <c r="V19" i="40" s="1"/>
  <c r="AA18" i="40"/>
  <c r="W18" i="40"/>
  <c r="U18" i="40"/>
  <c r="V18" i="40" s="1"/>
  <c r="AA17" i="40"/>
  <c r="W17" i="40"/>
  <c r="U17" i="40"/>
  <c r="V17" i="40" s="1"/>
  <c r="AA16" i="40"/>
  <c r="W16" i="40"/>
  <c r="U16" i="40"/>
  <c r="V16" i="40" s="1"/>
  <c r="AA15" i="40"/>
  <c r="W15" i="40"/>
  <c r="U15" i="40"/>
  <c r="V15" i="40" s="1"/>
  <c r="A16" i="40"/>
  <c r="H10" i="40"/>
  <c r="P6" i="40"/>
  <c r="K6" i="40"/>
  <c r="H6" i="40"/>
  <c r="C6" i="40"/>
  <c r="P6" i="39"/>
  <c r="K6" i="39"/>
  <c r="H6" i="39"/>
  <c r="C6" i="39"/>
  <c r="A6" i="39"/>
  <c r="P65" i="39"/>
  <c r="O65" i="39"/>
  <c r="N65" i="39"/>
  <c r="L65" i="39"/>
  <c r="K65" i="39"/>
  <c r="J65" i="39"/>
  <c r="F15" i="44" s="1"/>
  <c r="I65" i="39"/>
  <c r="H65" i="39"/>
  <c r="G65" i="39"/>
  <c r="F65" i="39"/>
  <c r="E65" i="39"/>
  <c r="D65" i="39"/>
  <c r="C65" i="39"/>
  <c r="B65" i="39"/>
  <c r="X64" i="39"/>
  <c r="Q64" i="39"/>
  <c r="P64" i="39"/>
  <c r="O64" i="39"/>
  <c r="H15" i="44" s="1"/>
  <c r="N64" i="39"/>
  <c r="L64" i="39"/>
  <c r="K64" i="39"/>
  <c r="J64" i="39"/>
  <c r="I64" i="39"/>
  <c r="H64" i="39"/>
  <c r="G64" i="39"/>
  <c r="F64" i="39"/>
  <c r="E64" i="39"/>
  <c r="D64" i="39"/>
  <c r="C64" i="39"/>
  <c r="B64" i="39"/>
  <c r="AA63" i="39"/>
  <c r="W63" i="39"/>
  <c r="U63" i="39"/>
  <c r="V63" i="39" s="1"/>
  <c r="AA62" i="39"/>
  <c r="W62" i="39"/>
  <c r="U62" i="39"/>
  <c r="V62" i="39" s="1"/>
  <c r="AA61" i="39"/>
  <c r="W61" i="39"/>
  <c r="U61" i="39"/>
  <c r="V61" i="39" s="1"/>
  <c r="AA60" i="39"/>
  <c r="W60" i="39"/>
  <c r="V60" i="39"/>
  <c r="U60" i="39"/>
  <c r="AA59" i="39"/>
  <c r="W59" i="39"/>
  <c r="U59" i="39"/>
  <c r="V59" i="39" s="1"/>
  <c r="AA58" i="39"/>
  <c r="W58" i="39"/>
  <c r="U58" i="39"/>
  <c r="V58" i="39" s="1"/>
  <c r="AA57" i="39"/>
  <c r="W57" i="39"/>
  <c r="U57" i="39"/>
  <c r="V57" i="39" s="1"/>
  <c r="AA56" i="39"/>
  <c r="W56" i="39"/>
  <c r="U56" i="39"/>
  <c r="V56" i="39" s="1"/>
  <c r="AA55" i="39"/>
  <c r="W55" i="39"/>
  <c r="U55" i="39"/>
  <c r="V55" i="39" s="1"/>
  <c r="AA54" i="39"/>
  <c r="W54" i="39"/>
  <c r="U54" i="39"/>
  <c r="V54" i="39" s="1"/>
  <c r="AA53" i="39"/>
  <c r="W53" i="39"/>
  <c r="U53" i="39"/>
  <c r="V53" i="39" s="1"/>
  <c r="AA52" i="39"/>
  <c r="W52" i="39"/>
  <c r="V52" i="39"/>
  <c r="U52" i="39"/>
  <c r="AA51" i="39"/>
  <c r="W51" i="39"/>
  <c r="U51" i="39"/>
  <c r="V51" i="39" s="1"/>
  <c r="AA50" i="39"/>
  <c r="W50" i="39"/>
  <c r="U50" i="39"/>
  <c r="V50" i="39" s="1"/>
  <c r="AA49" i="39"/>
  <c r="W49" i="39"/>
  <c r="U49" i="39"/>
  <c r="V49" i="39" s="1"/>
  <c r="AA48" i="39"/>
  <c r="T8" i="39"/>
  <c r="U48" i="39"/>
  <c r="V48" i="39" s="1"/>
  <c r="AA47" i="39"/>
  <c r="W47" i="39"/>
  <c r="U47" i="39"/>
  <c r="V47" i="39" s="1"/>
  <c r="AA46" i="39"/>
  <c r="W46" i="39"/>
  <c r="U46" i="39"/>
  <c r="V46" i="39" s="1"/>
  <c r="AA45" i="39"/>
  <c r="W45" i="39"/>
  <c r="U45" i="39"/>
  <c r="V45" i="39" s="1"/>
  <c r="AA44" i="39"/>
  <c r="W44" i="39"/>
  <c r="U44" i="39"/>
  <c r="V44" i="39" s="1"/>
  <c r="AA43" i="39"/>
  <c r="W43" i="39"/>
  <c r="U43" i="39"/>
  <c r="V43" i="39" s="1"/>
  <c r="AA42" i="39"/>
  <c r="W42" i="39"/>
  <c r="U42" i="39"/>
  <c r="V42" i="39" s="1"/>
  <c r="AA41" i="39"/>
  <c r="W41" i="39"/>
  <c r="U41" i="39"/>
  <c r="V41" i="39" s="1"/>
  <c r="AA40" i="39"/>
  <c r="W40" i="39"/>
  <c r="U40" i="39"/>
  <c r="V40" i="39" s="1"/>
  <c r="AA39" i="39"/>
  <c r="W39" i="39"/>
  <c r="U39" i="39"/>
  <c r="V39" i="39" s="1"/>
  <c r="AA38" i="39"/>
  <c r="W38" i="39"/>
  <c r="U38" i="39"/>
  <c r="V38" i="39" s="1"/>
  <c r="AA37" i="39"/>
  <c r="W37" i="39"/>
  <c r="U37" i="39"/>
  <c r="V37" i="39" s="1"/>
  <c r="AA36" i="39"/>
  <c r="W36" i="39"/>
  <c r="U36" i="39"/>
  <c r="V36" i="39" s="1"/>
  <c r="AA35" i="39"/>
  <c r="W35" i="39"/>
  <c r="U35" i="39"/>
  <c r="V35" i="39" s="1"/>
  <c r="AA34" i="39"/>
  <c r="W34" i="39"/>
  <c r="U34" i="39"/>
  <c r="V34" i="39" s="1"/>
  <c r="AA33" i="39"/>
  <c r="W33" i="39"/>
  <c r="U33" i="39"/>
  <c r="V33" i="39" s="1"/>
  <c r="AA32" i="39"/>
  <c r="W32" i="39"/>
  <c r="U32" i="39"/>
  <c r="V32" i="39" s="1"/>
  <c r="AA31" i="39"/>
  <c r="W31" i="39"/>
  <c r="U31" i="39"/>
  <c r="V31" i="39" s="1"/>
  <c r="AA30" i="39"/>
  <c r="W30" i="39"/>
  <c r="U30" i="39"/>
  <c r="V30" i="39" s="1"/>
  <c r="AA29" i="39"/>
  <c r="W29" i="39"/>
  <c r="U29" i="39"/>
  <c r="V29" i="39" s="1"/>
  <c r="AA28" i="39"/>
  <c r="W28" i="39"/>
  <c r="U28" i="39"/>
  <c r="V28" i="39" s="1"/>
  <c r="AA27" i="39"/>
  <c r="W27" i="39"/>
  <c r="U27" i="39"/>
  <c r="V27" i="39" s="1"/>
  <c r="AA26" i="39"/>
  <c r="W26" i="39"/>
  <c r="U26" i="39"/>
  <c r="V26" i="39" s="1"/>
  <c r="AA25" i="39"/>
  <c r="W25" i="39"/>
  <c r="U25" i="39"/>
  <c r="V25" i="39" s="1"/>
  <c r="AA24" i="39"/>
  <c r="W24" i="39"/>
  <c r="U24" i="39"/>
  <c r="V24" i="39" s="1"/>
  <c r="AA23" i="39"/>
  <c r="W23" i="39"/>
  <c r="U23" i="39"/>
  <c r="V23" i="39" s="1"/>
  <c r="AA22" i="39"/>
  <c r="W22" i="39"/>
  <c r="U22" i="39"/>
  <c r="V22" i="39" s="1"/>
  <c r="AA21" i="39"/>
  <c r="W21" i="39"/>
  <c r="U21" i="39"/>
  <c r="V21" i="39" s="1"/>
  <c r="AA20" i="39"/>
  <c r="W20" i="39"/>
  <c r="V20" i="39"/>
  <c r="AA19" i="39"/>
  <c r="W19" i="39"/>
  <c r="U19" i="39"/>
  <c r="V19" i="39" s="1"/>
  <c r="AA18" i="39"/>
  <c r="W18" i="39"/>
  <c r="U18" i="39"/>
  <c r="V18" i="39" s="1"/>
  <c r="AA17" i="39"/>
  <c r="W17" i="39"/>
  <c r="U17" i="39"/>
  <c r="V17" i="39" s="1"/>
  <c r="AA16" i="39"/>
  <c r="W16" i="39"/>
  <c r="U16" i="39"/>
  <c r="V16" i="39" s="1"/>
  <c r="AA15" i="39"/>
  <c r="W15" i="39"/>
  <c r="U15" i="39"/>
  <c r="V15" i="39" s="1"/>
  <c r="A16" i="39"/>
  <c r="H10" i="39"/>
  <c r="I18" i="44" l="1"/>
  <c r="B33" i="11"/>
  <c r="N66" i="42"/>
  <c r="B35" i="11"/>
  <c r="H18" i="44"/>
  <c r="B36" i="11"/>
  <c r="A23" i="46"/>
  <c r="R22" i="46"/>
  <c r="AB22" i="46" s="1"/>
  <c r="R22" i="45"/>
  <c r="AB22" i="45" s="1"/>
  <c r="A23" i="45"/>
  <c r="D66" i="41"/>
  <c r="K66" i="40"/>
  <c r="C33" i="11"/>
  <c r="I16" i="44"/>
  <c r="P66" i="42"/>
  <c r="B66" i="40"/>
  <c r="E66" i="42"/>
  <c r="F66" i="42"/>
  <c r="W8" i="42"/>
  <c r="K66" i="41"/>
  <c r="H66" i="41"/>
  <c r="F66" i="41"/>
  <c r="W8" i="41"/>
  <c r="W8" i="40"/>
  <c r="F66" i="39"/>
  <c r="W8" i="39"/>
  <c r="F66" i="40"/>
  <c r="E16" i="44"/>
  <c r="H66" i="40"/>
  <c r="L66" i="40"/>
  <c r="I66" i="39"/>
  <c r="G66" i="39"/>
  <c r="E66" i="39"/>
  <c r="C66" i="39"/>
  <c r="B66" i="39"/>
  <c r="P66" i="39"/>
  <c r="I15" i="44"/>
  <c r="K66" i="39"/>
  <c r="E15" i="44"/>
  <c r="J66" i="39"/>
  <c r="L66" i="41"/>
  <c r="I17" i="44"/>
  <c r="C66" i="42"/>
  <c r="L66" i="42"/>
  <c r="D66" i="42"/>
  <c r="P66" i="41"/>
  <c r="I66" i="41"/>
  <c r="E17" i="44"/>
  <c r="B66" i="41"/>
  <c r="O66" i="41"/>
  <c r="H17" i="44"/>
  <c r="O66" i="40"/>
  <c r="J66" i="42"/>
  <c r="N66" i="39"/>
  <c r="J66" i="40"/>
  <c r="O66" i="42"/>
  <c r="J66" i="41"/>
  <c r="N66" i="41"/>
  <c r="N66" i="40"/>
  <c r="L66" i="39"/>
  <c r="O66" i="39"/>
  <c r="D66" i="39"/>
  <c r="U65" i="39"/>
  <c r="G66" i="41"/>
  <c r="U64" i="41"/>
  <c r="U11" i="41" s="1"/>
  <c r="U65" i="41"/>
  <c r="G66" i="42"/>
  <c r="H66" i="42"/>
  <c r="U65" i="42"/>
  <c r="G66" i="40"/>
  <c r="U64" i="40"/>
  <c r="U11" i="40" s="1"/>
  <c r="U65" i="40"/>
  <c r="H66" i="39"/>
  <c r="U64" i="39"/>
  <c r="U11" i="39" s="1"/>
  <c r="U64" i="42"/>
  <c r="U11" i="42" s="1"/>
  <c r="R16" i="42"/>
  <c r="AB16" i="42" s="1"/>
  <c r="A17" i="42"/>
  <c r="R15" i="42"/>
  <c r="AB15" i="42" s="1"/>
  <c r="A17" i="41"/>
  <c r="R16" i="41"/>
  <c r="AB16" i="41" s="1"/>
  <c r="R15" i="41"/>
  <c r="AB15" i="41" s="1"/>
  <c r="A17" i="40"/>
  <c r="R16" i="40"/>
  <c r="AB16" i="40" s="1"/>
  <c r="R15" i="40"/>
  <c r="AB15" i="40" s="1"/>
  <c r="A17" i="39"/>
  <c r="R16" i="39"/>
  <c r="AB16" i="39" s="1"/>
  <c r="R15" i="39"/>
  <c r="AB15" i="39" s="1"/>
  <c r="B18" i="11" l="1"/>
  <c r="A24" i="46"/>
  <c r="R23" i="46"/>
  <c r="AB23" i="46" s="1"/>
  <c r="A24" i="45"/>
  <c r="R23" i="45"/>
  <c r="AB23" i="45" s="1"/>
  <c r="U66" i="40"/>
  <c r="U66" i="39"/>
  <c r="U66" i="42"/>
  <c r="U66" i="41"/>
  <c r="R17" i="42"/>
  <c r="AB17" i="42" s="1"/>
  <c r="A18" i="42"/>
  <c r="R17" i="41"/>
  <c r="AB17" i="41" s="1"/>
  <c r="A18" i="41"/>
  <c r="R17" i="40"/>
  <c r="AB17" i="40" s="1"/>
  <c r="A18" i="40"/>
  <c r="R17" i="39"/>
  <c r="AB17" i="39" s="1"/>
  <c r="A18" i="39"/>
  <c r="R24" i="46" l="1"/>
  <c r="AB24" i="46" s="1"/>
  <c r="A25" i="46"/>
  <c r="R24" i="45"/>
  <c r="AB24" i="45" s="1"/>
  <c r="A25" i="45"/>
  <c r="R18" i="42"/>
  <c r="AB18" i="42" s="1"/>
  <c r="A19" i="42"/>
  <c r="R18" i="41"/>
  <c r="AB18" i="41" s="1"/>
  <c r="A19" i="41"/>
  <c r="R18" i="40"/>
  <c r="AB18" i="40" s="1"/>
  <c r="A19" i="40"/>
  <c r="R18" i="39"/>
  <c r="AB18" i="39" s="1"/>
  <c r="A19" i="39"/>
  <c r="R25" i="46" l="1"/>
  <c r="AB25" i="46" s="1"/>
  <c r="A26" i="46"/>
  <c r="R25" i="45"/>
  <c r="AB25" i="45" s="1"/>
  <c r="A26" i="45"/>
  <c r="A20" i="42"/>
  <c r="R19" i="42"/>
  <c r="AB19" i="42" s="1"/>
  <c r="A20" i="41"/>
  <c r="R19" i="41"/>
  <c r="AB19" i="41" s="1"/>
  <c r="A20" i="40"/>
  <c r="R19" i="40"/>
  <c r="AB19" i="40" s="1"/>
  <c r="A20" i="39"/>
  <c r="R19" i="39"/>
  <c r="AB19" i="39" s="1"/>
  <c r="R26" i="46" l="1"/>
  <c r="AB26" i="46" s="1"/>
  <c r="A27" i="46"/>
  <c r="R26" i="45"/>
  <c r="AB26" i="45" s="1"/>
  <c r="A27" i="45"/>
  <c r="A21" i="42"/>
  <c r="R21" i="42" s="1"/>
  <c r="R20" i="42"/>
  <c r="AB20" i="42" s="1"/>
  <c r="A21" i="41"/>
  <c r="R20" i="41"/>
  <c r="AB20" i="41" s="1"/>
  <c r="A21" i="40"/>
  <c r="R20" i="40"/>
  <c r="AB20" i="40" s="1"/>
  <c r="R20" i="39"/>
  <c r="AB20" i="39" s="1"/>
  <c r="A21" i="39"/>
  <c r="A28" i="46" l="1"/>
  <c r="R27" i="46"/>
  <c r="AB27" i="46" s="1"/>
  <c r="A28" i="45"/>
  <c r="R27" i="45"/>
  <c r="AB27" i="45" s="1"/>
  <c r="AB21" i="42"/>
  <c r="A22" i="42"/>
  <c r="R22" i="42" s="1"/>
  <c r="R21" i="41"/>
  <c r="AB21" i="41" s="1"/>
  <c r="A22" i="41"/>
  <c r="R21" i="40"/>
  <c r="AB21" i="40" s="1"/>
  <c r="A22" i="40"/>
  <c r="R21" i="39"/>
  <c r="AB21" i="39" s="1"/>
  <c r="A22" i="39"/>
  <c r="A29" i="46" l="1"/>
  <c r="R28" i="46"/>
  <c r="AB28" i="46" s="1"/>
  <c r="A29" i="45"/>
  <c r="R28" i="45"/>
  <c r="AB28" i="45" s="1"/>
  <c r="AB22" i="42"/>
  <c r="A23" i="42"/>
  <c r="R22" i="41"/>
  <c r="AB22" i="41" s="1"/>
  <c r="A23" i="41"/>
  <c r="R22" i="40"/>
  <c r="AB22" i="40" s="1"/>
  <c r="A23" i="40"/>
  <c r="A23" i="39"/>
  <c r="R22" i="39"/>
  <c r="AB22" i="39" s="1"/>
  <c r="R29" i="46" l="1"/>
  <c r="AB29" i="46" s="1"/>
  <c r="A30" i="46"/>
  <c r="R29" i="45"/>
  <c r="AB29" i="45" s="1"/>
  <c r="A30" i="45"/>
  <c r="A24" i="42"/>
  <c r="R23" i="42"/>
  <c r="AB23" i="42" s="1"/>
  <c r="A24" i="41"/>
  <c r="R23" i="41"/>
  <c r="AB23" i="41" s="1"/>
  <c r="A24" i="40"/>
  <c r="R23" i="40"/>
  <c r="AB23" i="40" s="1"/>
  <c r="A24" i="39"/>
  <c r="R23" i="39"/>
  <c r="AB23" i="39" s="1"/>
  <c r="R30" i="46" l="1"/>
  <c r="AB30" i="46" s="1"/>
  <c r="A31" i="46"/>
  <c r="R30" i="45"/>
  <c r="AB30" i="45" s="1"/>
  <c r="A31" i="45"/>
  <c r="R24" i="42"/>
  <c r="AB24" i="42" s="1"/>
  <c r="A25" i="42"/>
  <c r="A25" i="41"/>
  <c r="R24" i="41"/>
  <c r="AB24" i="41" s="1"/>
  <c r="A25" i="40"/>
  <c r="R24" i="40"/>
  <c r="AB24" i="40" s="1"/>
  <c r="R24" i="39"/>
  <c r="AB24" i="39" s="1"/>
  <c r="A25" i="39"/>
  <c r="R25" i="39" s="1"/>
  <c r="A32" i="46" l="1"/>
  <c r="R31" i="46"/>
  <c r="AB31" i="46" s="1"/>
  <c r="A32" i="45"/>
  <c r="R31" i="45"/>
  <c r="AB31" i="45" s="1"/>
  <c r="R25" i="42"/>
  <c r="AB25" i="42" s="1"/>
  <c r="A26" i="42"/>
  <c r="R25" i="41"/>
  <c r="AB25" i="41" s="1"/>
  <c r="A26" i="41"/>
  <c r="R25" i="40"/>
  <c r="AB25" i="40" s="1"/>
  <c r="A26" i="40"/>
  <c r="AB25" i="39"/>
  <c r="A26" i="39"/>
  <c r="R32" i="46" l="1"/>
  <c r="AB32" i="46" s="1"/>
  <c r="A33" i="46"/>
  <c r="A33" i="45"/>
  <c r="R32" i="45"/>
  <c r="AB32" i="45" s="1"/>
  <c r="R26" i="42"/>
  <c r="AB26" i="42" s="1"/>
  <c r="A27" i="42"/>
  <c r="A27" i="41"/>
  <c r="R26" i="41"/>
  <c r="AB26" i="41" s="1"/>
  <c r="R26" i="40"/>
  <c r="AB26" i="40" s="1"/>
  <c r="A27" i="40"/>
  <c r="R26" i="39"/>
  <c r="AB26" i="39" s="1"/>
  <c r="A27" i="39"/>
  <c r="R33" i="46" l="1"/>
  <c r="AB33" i="46" s="1"/>
  <c r="A34" i="46"/>
  <c r="R33" i="45"/>
  <c r="AB33" i="45" s="1"/>
  <c r="A34" i="45"/>
  <c r="A28" i="42"/>
  <c r="R27" i="42"/>
  <c r="AB27" i="42" s="1"/>
  <c r="A28" i="41"/>
  <c r="R27" i="41"/>
  <c r="AB27" i="41" s="1"/>
  <c r="A28" i="40"/>
  <c r="R27" i="40"/>
  <c r="AB27" i="40" s="1"/>
  <c r="A28" i="39"/>
  <c r="R27" i="39"/>
  <c r="AB27" i="39" s="1"/>
  <c r="R34" i="46" l="1"/>
  <c r="AB34" i="46" s="1"/>
  <c r="A35" i="46"/>
  <c r="R34" i="45"/>
  <c r="AB34" i="45" s="1"/>
  <c r="A35" i="45"/>
  <c r="A29" i="42"/>
  <c r="R28" i="42"/>
  <c r="AB28" i="42" s="1"/>
  <c r="R28" i="41"/>
  <c r="AB28" i="41" s="1"/>
  <c r="A29" i="41"/>
  <c r="A29" i="40"/>
  <c r="R28" i="40"/>
  <c r="AB28" i="40" s="1"/>
  <c r="A29" i="39"/>
  <c r="R28" i="39"/>
  <c r="AB28" i="39" s="1"/>
  <c r="A36" i="46" l="1"/>
  <c r="R35" i="46"/>
  <c r="AB35" i="46" s="1"/>
  <c r="A36" i="45"/>
  <c r="R35" i="45"/>
  <c r="AB35" i="45" s="1"/>
  <c r="R29" i="42"/>
  <c r="AB29" i="42" s="1"/>
  <c r="A30" i="42"/>
  <c r="R29" i="41"/>
  <c r="AB29" i="41" s="1"/>
  <c r="A30" i="41"/>
  <c r="R29" i="40"/>
  <c r="AB29" i="40" s="1"/>
  <c r="A30" i="40"/>
  <c r="R29" i="39"/>
  <c r="AB29" i="39" s="1"/>
  <c r="A30" i="39"/>
  <c r="A37" i="46" l="1"/>
  <c r="R36" i="46"/>
  <c r="AB36" i="46" s="1"/>
  <c r="A37" i="45"/>
  <c r="R36" i="45"/>
  <c r="AB36" i="45" s="1"/>
  <c r="A31" i="42"/>
  <c r="R30" i="42"/>
  <c r="AB30" i="42" s="1"/>
  <c r="R30" i="41"/>
  <c r="AB30" i="41" s="1"/>
  <c r="A31" i="41"/>
  <c r="R30" i="40"/>
  <c r="AB30" i="40" s="1"/>
  <c r="A31" i="40"/>
  <c r="R30" i="39"/>
  <c r="AB30" i="39" s="1"/>
  <c r="A31" i="39"/>
  <c r="R37" i="46" l="1"/>
  <c r="AB37" i="46" s="1"/>
  <c r="A38" i="46"/>
  <c r="R37" i="45"/>
  <c r="AB37" i="45" s="1"/>
  <c r="A38" i="45"/>
  <c r="A32" i="42"/>
  <c r="R31" i="42"/>
  <c r="AB31" i="42" s="1"/>
  <c r="A32" i="41"/>
  <c r="R31" i="41"/>
  <c r="AB31" i="41" s="1"/>
  <c r="A32" i="40"/>
  <c r="R31" i="40"/>
  <c r="AB31" i="40" s="1"/>
  <c r="A32" i="39"/>
  <c r="R31" i="39"/>
  <c r="AB31" i="39" s="1"/>
  <c r="R38" i="46" l="1"/>
  <c r="AB38" i="46" s="1"/>
  <c r="A39" i="46"/>
  <c r="R38" i="45"/>
  <c r="AB38" i="45" s="1"/>
  <c r="A39" i="45"/>
  <c r="A33" i="42"/>
  <c r="R32" i="42"/>
  <c r="AB32" i="42" s="1"/>
  <c r="A33" i="41"/>
  <c r="R32" i="41"/>
  <c r="AB32" i="41" s="1"/>
  <c r="A33" i="40"/>
  <c r="R32" i="40"/>
  <c r="AB32" i="40" s="1"/>
  <c r="A33" i="39"/>
  <c r="R32" i="39"/>
  <c r="AB32" i="39" s="1"/>
  <c r="A40" i="46" l="1"/>
  <c r="R39" i="46"/>
  <c r="AB39" i="46" s="1"/>
  <c r="A40" i="45"/>
  <c r="R39" i="45"/>
  <c r="AB39" i="45" s="1"/>
  <c r="R33" i="42"/>
  <c r="AB33" i="42" s="1"/>
  <c r="A34" i="42"/>
  <c r="R33" i="41"/>
  <c r="AB33" i="41" s="1"/>
  <c r="A34" i="41"/>
  <c r="R33" i="40"/>
  <c r="AB33" i="40" s="1"/>
  <c r="A34" i="40"/>
  <c r="R33" i="39"/>
  <c r="AB33" i="39" s="1"/>
  <c r="A34" i="39"/>
  <c r="A41" i="46" l="1"/>
  <c r="R40" i="46"/>
  <c r="AB40" i="46" s="1"/>
  <c r="A41" i="45"/>
  <c r="R40" i="45"/>
  <c r="AB40" i="45" s="1"/>
  <c r="R34" i="42"/>
  <c r="AB34" i="42" s="1"/>
  <c r="A35" i="42"/>
  <c r="A35" i="41"/>
  <c r="R35" i="41" s="1"/>
  <c r="R34" i="41"/>
  <c r="AB34" i="41" s="1"/>
  <c r="R34" i="40"/>
  <c r="AB34" i="40" s="1"/>
  <c r="A35" i="40"/>
  <c r="A35" i="39"/>
  <c r="R34" i="39"/>
  <c r="AB34" i="39" s="1"/>
  <c r="R41" i="46" l="1"/>
  <c r="AB41" i="46" s="1"/>
  <c r="A42" i="46"/>
  <c r="R41" i="45"/>
  <c r="AB41" i="45" s="1"/>
  <c r="A42" i="45"/>
  <c r="A36" i="42"/>
  <c r="R35" i="42"/>
  <c r="AB35" i="42" s="1"/>
  <c r="A36" i="41"/>
  <c r="R36" i="41" s="1"/>
  <c r="AB35" i="41"/>
  <c r="A36" i="40"/>
  <c r="R35" i="40"/>
  <c r="AB35" i="40" s="1"/>
  <c r="A36" i="39"/>
  <c r="R35" i="39"/>
  <c r="AB35" i="39" s="1"/>
  <c r="A43" i="46" l="1"/>
  <c r="R42" i="46"/>
  <c r="AB42" i="46" s="1"/>
  <c r="R42" i="45"/>
  <c r="AB42" i="45" s="1"/>
  <c r="A43" i="45"/>
  <c r="A37" i="42"/>
  <c r="R36" i="42"/>
  <c r="AB36" i="42" s="1"/>
  <c r="AB36" i="41"/>
  <c r="A37" i="41"/>
  <c r="R36" i="40"/>
  <c r="AB36" i="40" s="1"/>
  <c r="A37" i="40"/>
  <c r="A37" i="39"/>
  <c r="R36" i="39"/>
  <c r="AB36" i="39" s="1"/>
  <c r="A44" i="46" l="1"/>
  <c r="R43" i="46"/>
  <c r="AB43" i="46" s="1"/>
  <c r="A44" i="45"/>
  <c r="R43" i="45"/>
  <c r="AB43" i="45" s="1"/>
  <c r="R37" i="42"/>
  <c r="AB37" i="42" s="1"/>
  <c r="A38" i="42"/>
  <c r="R37" i="41"/>
  <c r="AB37" i="41" s="1"/>
  <c r="A38" i="41"/>
  <c r="R37" i="40"/>
  <c r="AB37" i="40" s="1"/>
  <c r="A38" i="40"/>
  <c r="R37" i="39"/>
  <c r="AB37" i="39" s="1"/>
  <c r="A38" i="39"/>
  <c r="R44" i="46" l="1"/>
  <c r="AB44" i="46" s="1"/>
  <c r="A45" i="46"/>
  <c r="A45" i="45"/>
  <c r="R44" i="45"/>
  <c r="AB44" i="45" s="1"/>
  <c r="R38" i="42"/>
  <c r="AB38" i="42" s="1"/>
  <c r="A39" i="42"/>
  <c r="R38" i="41"/>
  <c r="AB38" i="41" s="1"/>
  <c r="A39" i="41"/>
  <c r="A39" i="40"/>
  <c r="R38" i="40"/>
  <c r="AB38" i="40" s="1"/>
  <c r="R38" i="39"/>
  <c r="AB38" i="39" s="1"/>
  <c r="A39" i="39"/>
  <c r="R45" i="46" l="1"/>
  <c r="AB45" i="46" s="1"/>
  <c r="A46" i="46"/>
  <c r="R45" i="45"/>
  <c r="AB45" i="45" s="1"/>
  <c r="A46" i="45"/>
  <c r="A40" i="42"/>
  <c r="R39" i="42"/>
  <c r="AB39" i="42" s="1"/>
  <c r="A40" i="41"/>
  <c r="R39" i="41"/>
  <c r="AB39" i="41" s="1"/>
  <c r="A40" i="40"/>
  <c r="R39" i="40"/>
  <c r="AB39" i="40" s="1"/>
  <c r="A40" i="39"/>
  <c r="R39" i="39"/>
  <c r="AB39" i="39" s="1"/>
  <c r="R46" i="46" l="1"/>
  <c r="AB46" i="46" s="1"/>
  <c r="A47" i="46"/>
  <c r="A47" i="45"/>
  <c r="R46" i="45"/>
  <c r="AB46" i="45" s="1"/>
  <c r="A41" i="42"/>
  <c r="R41" i="42" s="1"/>
  <c r="R40" i="42"/>
  <c r="AB40" i="42" s="1"/>
  <c r="A41" i="41"/>
  <c r="R40" i="41"/>
  <c r="AB40" i="41" s="1"/>
  <c r="A41" i="40"/>
  <c r="R40" i="40"/>
  <c r="AB40" i="40" s="1"/>
  <c r="A41" i="39"/>
  <c r="R40" i="39"/>
  <c r="AB40" i="39" s="1"/>
  <c r="A48" i="46" l="1"/>
  <c r="R47" i="46"/>
  <c r="AB47" i="46" s="1"/>
  <c r="A48" i="45"/>
  <c r="R47" i="45"/>
  <c r="AB47" i="45" s="1"/>
  <c r="AB41" i="42"/>
  <c r="A42" i="42"/>
  <c r="R41" i="41"/>
  <c r="AB41" i="41" s="1"/>
  <c r="A42" i="41"/>
  <c r="R41" i="40"/>
  <c r="AB41" i="40" s="1"/>
  <c r="A42" i="40"/>
  <c r="R41" i="39"/>
  <c r="AB41" i="39" s="1"/>
  <c r="A42" i="39"/>
  <c r="R42" i="39" s="1"/>
  <c r="R48" i="46" l="1"/>
  <c r="AB48" i="46" s="1"/>
  <c r="A49" i="46"/>
  <c r="A49" i="45"/>
  <c r="R48" i="45"/>
  <c r="AB48" i="45" s="1"/>
  <c r="R42" i="42"/>
  <c r="AB42" i="42" s="1"/>
  <c r="A43" i="42"/>
  <c r="R42" i="41"/>
  <c r="AB42" i="41" s="1"/>
  <c r="A43" i="41"/>
  <c r="A43" i="40"/>
  <c r="R42" i="40"/>
  <c r="AB42" i="40" s="1"/>
  <c r="AB42" i="39"/>
  <c r="A43" i="39"/>
  <c r="R49" i="46" l="1"/>
  <c r="AB49" i="46" s="1"/>
  <c r="A50" i="46"/>
  <c r="R49" i="45"/>
  <c r="AB49" i="45" s="1"/>
  <c r="A50" i="45"/>
  <c r="A44" i="42"/>
  <c r="R43" i="42"/>
  <c r="AB43" i="42" s="1"/>
  <c r="A44" i="41"/>
  <c r="R43" i="41"/>
  <c r="AB43" i="41" s="1"/>
  <c r="A44" i="40"/>
  <c r="R43" i="40"/>
  <c r="AB43" i="40" s="1"/>
  <c r="A44" i="39"/>
  <c r="R44" i="39" s="1"/>
  <c r="R43" i="39"/>
  <c r="AB43" i="39" s="1"/>
  <c r="R50" i="46" l="1"/>
  <c r="AB50" i="46" s="1"/>
  <c r="A51" i="46"/>
  <c r="R50" i="45"/>
  <c r="AB50" i="45" s="1"/>
  <c r="A51" i="45"/>
  <c r="A45" i="42"/>
  <c r="R44" i="42"/>
  <c r="AB44" i="42" s="1"/>
  <c r="A45" i="41"/>
  <c r="R44" i="41"/>
  <c r="AB44" i="41" s="1"/>
  <c r="R44" i="40"/>
  <c r="AB44" i="40" s="1"/>
  <c r="A45" i="40"/>
  <c r="A45" i="39"/>
  <c r="AB44" i="39"/>
  <c r="A52" i="46" l="1"/>
  <c r="R51" i="46"/>
  <c r="AB51" i="46" s="1"/>
  <c r="A52" i="45"/>
  <c r="R51" i="45"/>
  <c r="AB51" i="45" s="1"/>
  <c r="R45" i="42"/>
  <c r="AB45" i="42" s="1"/>
  <c r="A46" i="42"/>
  <c r="R45" i="41"/>
  <c r="AB45" i="41" s="1"/>
  <c r="A46" i="41"/>
  <c r="R45" i="40"/>
  <c r="AB45" i="40" s="1"/>
  <c r="A46" i="40"/>
  <c r="R45" i="39"/>
  <c r="AB45" i="39" s="1"/>
  <c r="A46" i="39"/>
  <c r="A53" i="46" l="1"/>
  <c r="R52" i="46"/>
  <c r="AB52" i="46" s="1"/>
  <c r="A53" i="45"/>
  <c r="R52" i="45"/>
  <c r="AB52" i="45" s="1"/>
  <c r="A47" i="42"/>
  <c r="R46" i="42"/>
  <c r="AB46" i="42" s="1"/>
  <c r="A47" i="41"/>
  <c r="R46" i="41"/>
  <c r="AB46" i="41" s="1"/>
  <c r="R46" i="40"/>
  <c r="AB46" i="40" s="1"/>
  <c r="A47" i="40"/>
  <c r="R46" i="39"/>
  <c r="AB46" i="39" s="1"/>
  <c r="A47" i="39"/>
  <c r="R53" i="46" l="1"/>
  <c r="AB53" i="46" s="1"/>
  <c r="A54" i="46"/>
  <c r="R53" i="45"/>
  <c r="AB53" i="45" s="1"/>
  <c r="A54" i="45"/>
  <c r="A48" i="42"/>
  <c r="R47" i="42"/>
  <c r="AB47" i="42" s="1"/>
  <c r="A48" i="41"/>
  <c r="R47" i="41"/>
  <c r="AB47" i="41" s="1"/>
  <c r="A48" i="40"/>
  <c r="R47" i="40"/>
  <c r="AB47" i="40" s="1"/>
  <c r="A48" i="39"/>
  <c r="R47" i="39"/>
  <c r="AB47" i="39" s="1"/>
  <c r="R54" i="46" l="1"/>
  <c r="AB54" i="46" s="1"/>
  <c r="A55" i="46"/>
  <c r="R54" i="45"/>
  <c r="AB54" i="45" s="1"/>
  <c r="A55" i="45"/>
  <c r="A49" i="42"/>
  <c r="R48" i="42"/>
  <c r="AB48" i="42" s="1"/>
  <c r="A49" i="41"/>
  <c r="R48" i="41"/>
  <c r="AB48" i="41" s="1"/>
  <c r="A49" i="40"/>
  <c r="R48" i="40"/>
  <c r="AB48" i="40" s="1"/>
  <c r="A49" i="39"/>
  <c r="R48" i="39"/>
  <c r="AB48" i="39" s="1"/>
  <c r="A56" i="46" l="1"/>
  <c r="R55" i="46"/>
  <c r="AB55" i="46" s="1"/>
  <c r="A56" i="45"/>
  <c r="R55" i="45"/>
  <c r="AB55" i="45" s="1"/>
  <c r="R49" i="42"/>
  <c r="AB49" i="42" s="1"/>
  <c r="A50" i="42"/>
  <c r="R49" i="41"/>
  <c r="AB49" i="41" s="1"/>
  <c r="A50" i="41"/>
  <c r="R49" i="40"/>
  <c r="AB49" i="40" s="1"/>
  <c r="A50" i="40"/>
  <c r="R49" i="39"/>
  <c r="AB49" i="39" s="1"/>
  <c r="A50" i="39"/>
  <c r="A57" i="46" l="1"/>
  <c r="R56" i="46"/>
  <c r="AB56" i="46" s="1"/>
  <c r="A57" i="45"/>
  <c r="R56" i="45"/>
  <c r="AB56" i="45" s="1"/>
  <c r="A51" i="42"/>
  <c r="R50" i="42"/>
  <c r="AB50" i="42" s="1"/>
  <c r="A51" i="41"/>
  <c r="R50" i="41"/>
  <c r="AB50" i="41" s="1"/>
  <c r="A51" i="40"/>
  <c r="R50" i="40"/>
  <c r="AB50" i="40" s="1"/>
  <c r="R50" i="39"/>
  <c r="AB50" i="39" s="1"/>
  <c r="A51" i="39"/>
  <c r="R57" i="46" l="1"/>
  <c r="AB57" i="46" s="1"/>
  <c r="A58" i="46"/>
  <c r="R57" i="45"/>
  <c r="AB57" i="45" s="1"/>
  <c r="A58" i="45"/>
  <c r="A52" i="42"/>
  <c r="R51" i="42"/>
  <c r="AB51" i="42" s="1"/>
  <c r="A52" i="41"/>
  <c r="R51" i="41"/>
  <c r="AB51" i="41" s="1"/>
  <c r="A52" i="40"/>
  <c r="R51" i="40"/>
  <c r="AB51" i="40" s="1"/>
  <c r="A52" i="39"/>
  <c r="R51" i="39"/>
  <c r="AB51" i="39" s="1"/>
  <c r="A59" i="46" l="1"/>
  <c r="R58" i="46"/>
  <c r="AB58" i="46" s="1"/>
  <c r="R58" i="45"/>
  <c r="AB58" i="45" s="1"/>
  <c r="A59" i="45"/>
  <c r="R52" i="42"/>
  <c r="AB52" i="42" s="1"/>
  <c r="A53" i="42"/>
  <c r="A53" i="41"/>
  <c r="R52" i="41"/>
  <c r="AB52" i="41" s="1"/>
  <c r="A53" i="40"/>
  <c r="R52" i="40"/>
  <c r="AB52" i="40" s="1"/>
  <c r="R52" i="39"/>
  <c r="AB52" i="39" s="1"/>
  <c r="A53" i="39"/>
  <c r="A60" i="46" l="1"/>
  <c r="R59" i="46"/>
  <c r="AB59" i="46" s="1"/>
  <c r="A60" i="45"/>
  <c r="R59" i="45"/>
  <c r="AB59" i="45" s="1"/>
  <c r="R53" i="42"/>
  <c r="AB53" i="42" s="1"/>
  <c r="A54" i="42"/>
  <c r="R53" i="41"/>
  <c r="AB53" i="41" s="1"/>
  <c r="A54" i="41"/>
  <c r="R53" i="40"/>
  <c r="AB53" i="40" s="1"/>
  <c r="A54" i="40"/>
  <c r="R53" i="39"/>
  <c r="AB53" i="39" s="1"/>
  <c r="A54" i="39"/>
  <c r="R60" i="46" l="1"/>
  <c r="AB60" i="46" s="1"/>
  <c r="A61" i="46"/>
  <c r="A61" i="45"/>
  <c r="R60" i="45"/>
  <c r="AB60" i="45" s="1"/>
  <c r="R54" i="42"/>
  <c r="AB54" i="42" s="1"/>
  <c r="A55" i="42"/>
  <c r="R54" i="41"/>
  <c r="AB54" i="41" s="1"/>
  <c r="A55" i="41"/>
  <c r="R54" i="40"/>
  <c r="AB54" i="40" s="1"/>
  <c r="A55" i="40"/>
  <c r="A55" i="39"/>
  <c r="R54" i="39"/>
  <c r="AB54" i="39" s="1"/>
  <c r="R61" i="46" l="1"/>
  <c r="AB61" i="46" s="1"/>
  <c r="A62" i="46"/>
  <c r="R61" i="45"/>
  <c r="AB61" i="45" s="1"/>
  <c r="A62" i="45"/>
  <c r="A56" i="42"/>
  <c r="R55" i="42"/>
  <c r="AB55" i="42" s="1"/>
  <c r="A56" i="41"/>
  <c r="R55" i="41"/>
  <c r="AB55" i="41" s="1"/>
  <c r="A56" i="40"/>
  <c r="R55" i="40"/>
  <c r="AB55" i="40" s="1"/>
  <c r="A56" i="39"/>
  <c r="R55" i="39"/>
  <c r="AB55" i="39" s="1"/>
  <c r="A63" i="46" l="1"/>
  <c r="R62" i="46"/>
  <c r="AB62" i="46" s="1"/>
  <c r="A63" i="45"/>
  <c r="R62" i="45"/>
  <c r="AB62" i="45" s="1"/>
  <c r="A57" i="42"/>
  <c r="R56" i="42"/>
  <c r="AB56" i="42" s="1"/>
  <c r="A57" i="41"/>
  <c r="R56" i="41"/>
  <c r="AB56" i="41" s="1"/>
  <c r="A57" i="40"/>
  <c r="R56" i="40"/>
  <c r="AB56" i="40" s="1"/>
  <c r="R56" i="39"/>
  <c r="AB56" i="39" s="1"/>
  <c r="A57" i="39"/>
  <c r="R63" i="46" l="1"/>
  <c r="AB63" i="46" s="1"/>
  <c r="AB64" i="46" s="1"/>
  <c r="T6" i="46" s="1"/>
  <c r="W6" i="46" s="1"/>
  <c r="T3" i="46"/>
  <c r="W3" i="46" s="1"/>
  <c r="W10" i="46" s="1"/>
  <c r="R63" i="45"/>
  <c r="AB63" i="45" s="1"/>
  <c r="AB64" i="45" s="1"/>
  <c r="T6" i="45" s="1"/>
  <c r="W6" i="45" s="1"/>
  <c r="T3" i="45"/>
  <c r="W3" i="45" s="1"/>
  <c r="W10" i="45" s="1"/>
  <c r="R57" i="42"/>
  <c r="AB57" i="42" s="1"/>
  <c r="A58" i="42"/>
  <c r="R57" i="41"/>
  <c r="AB57" i="41" s="1"/>
  <c r="A58" i="41"/>
  <c r="R57" i="40"/>
  <c r="AB57" i="40" s="1"/>
  <c r="A58" i="40"/>
  <c r="R57" i="39"/>
  <c r="AB57" i="39" s="1"/>
  <c r="A58" i="39"/>
  <c r="A59" i="42" l="1"/>
  <c r="R58" i="42"/>
  <c r="AB58" i="42" s="1"/>
  <c r="R58" i="41"/>
  <c r="AB58" i="41" s="1"/>
  <c r="A59" i="41"/>
  <c r="R58" i="40"/>
  <c r="AB58" i="40" s="1"/>
  <c r="A59" i="40"/>
  <c r="R58" i="39"/>
  <c r="AB58" i="39" s="1"/>
  <c r="A59" i="39"/>
  <c r="A60" i="42" l="1"/>
  <c r="R59" i="42"/>
  <c r="AB59" i="42" s="1"/>
  <c r="A60" i="41"/>
  <c r="R59" i="41"/>
  <c r="AB59" i="41" s="1"/>
  <c r="A60" i="40"/>
  <c r="R59" i="40"/>
  <c r="AB59" i="40" s="1"/>
  <c r="A60" i="39"/>
  <c r="R59" i="39"/>
  <c r="AB59" i="39" s="1"/>
  <c r="A61" i="42" l="1"/>
  <c r="R60" i="42"/>
  <c r="AB60" i="42" s="1"/>
  <c r="A61" i="41"/>
  <c r="R60" i="41"/>
  <c r="AB60" i="41" s="1"/>
  <c r="A61" i="40"/>
  <c r="R60" i="40"/>
  <c r="AB60" i="40" s="1"/>
  <c r="A61" i="39"/>
  <c r="R60" i="39"/>
  <c r="AB60" i="39" s="1"/>
  <c r="R61" i="42" l="1"/>
  <c r="AB61" i="42" s="1"/>
  <c r="A62" i="42"/>
  <c r="R61" i="41"/>
  <c r="AB61" i="41" s="1"/>
  <c r="A62" i="41"/>
  <c r="R61" i="40"/>
  <c r="AB61" i="40" s="1"/>
  <c r="A62" i="40"/>
  <c r="R61" i="39"/>
  <c r="AB61" i="39" s="1"/>
  <c r="A62" i="39"/>
  <c r="R62" i="42" l="1"/>
  <c r="AB62" i="42" s="1"/>
  <c r="A63" i="42"/>
  <c r="R62" i="41"/>
  <c r="AB62" i="41" s="1"/>
  <c r="A63" i="41"/>
  <c r="R62" i="40"/>
  <c r="AB62" i="40" s="1"/>
  <c r="A63" i="40"/>
  <c r="R62" i="39"/>
  <c r="AB62" i="39" s="1"/>
  <c r="A63" i="39"/>
  <c r="R63" i="42" l="1"/>
  <c r="AB63" i="42" s="1"/>
  <c r="AB64" i="42" s="1"/>
  <c r="T6" i="42" s="1"/>
  <c r="W6" i="42" s="1"/>
  <c r="T3" i="42"/>
  <c r="W3" i="42" s="1"/>
  <c r="R63" i="41"/>
  <c r="AB63" i="41" s="1"/>
  <c r="AB64" i="41" s="1"/>
  <c r="T6" i="41" s="1"/>
  <c r="W6" i="41" s="1"/>
  <c r="R63" i="40"/>
  <c r="AB63" i="40" s="1"/>
  <c r="AB64" i="40" s="1"/>
  <c r="T6" i="40" s="1"/>
  <c r="W6" i="40" s="1"/>
  <c r="R63" i="39"/>
  <c r="AB63" i="39" s="1"/>
  <c r="AB64" i="39" s="1"/>
  <c r="T6" i="39" s="1"/>
  <c r="W6" i="39" s="1"/>
  <c r="T3" i="40" l="1"/>
  <c r="W3" i="40" s="1"/>
  <c r="T3" i="41"/>
  <c r="W3" i="41" s="1"/>
  <c r="W10" i="41" s="1"/>
  <c r="T3" i="39"/>
  <c r="W3" i="39" s="1"/>
  <c r="W10" i="39" s="1"/>
  <c r="W10" i="42"/>
  <c r="W10" i="40"/>
  <c r="P65" i="34"/>
  <c r="O65" i="34"/>
  <c r="N65" i="34"/>
  <c r="L65" i="34"/>
  <c r="K65" i="34"/>
  <c r="J65" i="34"/>
  <c r="I65" i="34"/>
  <c r="H65" i="34"/>
  <c r="G65" i="34"/>
  <c r="F65" i="34"/>
  <c r="E65" i="34"/>
  <c r="B48" i="11" s="1"/>
  <c r="B53" i="11" s="1"/>
  <c r="D65" i="34"/>
  <c r="C65" i="34"/>
  <c r="B65" i="34"/>
  <c r="X64" i="34"/>
  <c r="Q64" i="34"/>
  <c r="P64" i="34"/>
  <c r="O64" i="34"/>
  <c r="N64" i="34"/>
  <c r="K64" i="34"/>
  <c r="J64" i="34"/>
  <c r="I64" i="34"/>
  <c r="H64" i="34"/>
  <c r="G64" i="34"/>
  <c r="F64" i="34"/>
  <c r="E64" i="34"/>
  <c r="D64" i="34"/>
  <c r="C64" i="34"/>
  <c r="B64" i="34"/>
  <c r="AA63" i="34"/>
  <c r="W63" i="34"/>
  <c r="U63" i="34"/>
  <c r="V63" i="34" s="1"/>
  <c r="AA62" i="34"/>
  <c r="W62" i="34"/>
  <c r="U62" i="34"/>
  <c r="V62" i="34" s="1"/>
  <c r="AA61" i="34"/>
  <c r="W61" i="34"/>
  <c r="U61" i="34"/>
  <c r="V61" i="34" s="1"/>
  <c r="AA60" i="34"/>
  <c r="W60" i="34"/>
  <c r="U60" i="34"/>
  <c r="V60" i="34" s="1"/>
  <c r="AA59" i="34"/>
  <c r="W59" i="34"/>
  <c r="U59" i="34"/>
  <c r="V59" i="34" s="1"/>
  <c r="AA58" i="34"/>
  <c r="W58" i="34"/>
  <c r="U58" i="34"/>
  <c r="V58" i="34" s="1"/>
  <c r="AA57" i="34"/>
  <c r="W57" i="34"/>
  <c r="U57" i="34"/>
  <c r="V57" i="34" s="1"/>
  <c r="AA56" i="34"/>
  <c r="W56" i="34"/>
  <c r="U56" i="34"/>
  <c r="V56" i="34" s="1"/>
  <c r="AA55" i="34"/>
  <c r="W55" i="34"/>
  <c r="U55" i="34"/>
  <c r="V55" i="34" s="1"/>
  <c r="AA54" i="34"/>
  <c r="W54" i="34"/>
  <c r="U54" i="34"/>
  <c r="V54" i="34" s="1"/>
  <c r="AA53" i="34"/>
  <c r="W53" i="34"/>
  <c r="U53" i="34"/>
  <c r="V53" i="34" s="1"/>
  <c r="AA52" i="34"/>
  <c r="W52" i="34"/>
  <c r="U52" i="34"/>
  <c r="V52" i="34" s="1"/>
  <c r="AA51" i="34"/>
  <c r="W51" i="34"/>
  <c r="U51" i="34"/>
  <c r="V51" i="34" s="1"/>
  <c r="AA50" i="34"/>
  <c r="W50" i="34"/>
  <c r="U50" i="34"/>
  <c r="V50" i="34" s="1"/>
  <c r="AA49" i="34"/>
  <c r="W49" i="34"/>
  <c r="U49" i="34"/>
  <c r="V49" i="34" s="1"/>
  <c r="AA48" i="34"/>
  <c r="U48" i="34"/>
  <c r="V48" i="34" s="1"/>
  <c r="AA47" i="34"/>
  <c r="W47" i="34"/>
  <c r="U47" i="34"/>
  <c r="V47" i="34" s="1"/>
  <c r="AA46" i="34"/>
  <c r="W46" i="34"/>
  <c r="U46" i="34"/>
  <c r="V46" i="34" s="1"/>
  <c r="AA45" i="34"/>
  <c r="W45" i="34"/>
  <c r="U45" i="34"/>
  <c r="V45" i="34" s="1"/>
  <c r="AA44" i="34"/>
  <c r="W44" i="34"/>
  <c r="U44" i="34"/>
  <c r="V44" i="34" s="1"/>
  <c r="AA43" i="34"/>
  <c r="W43" i="34"/>
  <c r="U43" i="34"/>
  <c r="V43" i="34" s="1"/>
  <c r="AA42" i="34"/>
  <c r="W42" i="34"/>
  <c r="U42" i="34"/>
  <c r="V42" i="34" s="1"/>
  <c r="AA41" i="34"/>
  <c r="W41" i="34"/>
  <c r="U41" i="34"/>
  <c r="V41" i="34" s="1"/>
  <c r="AA40" i="34"/>
  <c r="W40" i="34"/>
  <c r="U40" i="34"/>
  <c r="V40" i="34" s="1"/>
  <c r="AA39" i="34"/>
  <c r="W39" i="34"/>
  <c r="U39" i="34"/>
  <c r="V39" i="34" s="1"/>
  <c r="AA38" i="34"/>
  <c r="W38" i="34"/>
  <c r="U38" i="34"/>
  <c r="V38" i="34" s="1"/>
  <c r="AA37" i="34"/>
  <c r="W37" i="34"/>
  <c r="U37" i="34"/>
  <c r="V37" i="34" s="1"/>
  <c r="AA36" i="34"/>
  <c r="W36" i="34"/>
  <c r="U36" i="34"/>
  <c r="V36" i="34" s="1"/>
  <c r="AA35" i="34"/>
  <c r="W35" i="34"/>
  <c r="U35" i="34"/>
  <c r="V35" i="34" s="1"/>
  <c r="AA34" i="34"/>
  <c r="W34" i="34"/>
  <c r="U34" i="34"/>
  <c r="V34" i="34" s="1"/>
  <c r="AA33" i="34"/>
  <c r="W33" i="34"/>
  <c r="U33" i="34"/>
  <c r="V33" i="34" s="1"/>
  <c r="AA32" i="34"/>
  <c r="W32" i="34"/>
  <c r="U32" i="34"/>
  <c r="V32" i="34" s="1"/>
  <c r="AA31" i="34"/>
  <c r="W31" i="34"/>
  <c r="U31" i="34"/>
  <c r="V31" i="34" s="1"/>
  <c r="AA30" i="34"/>
  <c r="W30" i="34"/>
  <c r="U30" i="34"/>
  <c r="V30" i="34" s="1"/>
  <c r="AA29" i="34"/>
  <c r="W29" i="34"/>
  <c r="U29" i="34"/>
  <c r="V29" i="34" s="1"/>
  <c r="AA28" i="34"/>
  <c r="W28" i="34"/>
  <c r="U28" i="34"/>
  <c r="V28" i="34" s="1"/>
  <c r="AA27" i="34"/>
  <c r="W27" i="34"/>
  <c r="U27" i="34"/>
  <c r="V27" i="34" s="1"/>
  <c r="AA26" i="34"/>
  <c r="W26" i="34"/>
  <c r="U26" i="34"/>
  <c r="V26" i="34" s="1"/>
  <c r="AA25" i="34"/>
  <c r="W25" i="34"/>
  <c r="U25" i="34"/>
  <c r="V25" i="34" s="1"/>
  <c r="AA24" i="34"/>
  <c r="W24" i="34"/>
  <c r="U24" i="34"/>
  <c r="V24" i="34" s="1"/>
  <c r="AA23" i="34"/>
  <c r="W23" i="34"/>
  <c r="U23" i="34"/>
  <c r="V23" i="34" s="1"/>
  <c r="AA22" i="34"/>
  <c r="W22" i="34"/>
  <c r="U22" i="34"/>
  <c r="V22" i="34" s="1"/>
  <c r="AA21" i="34"/>
  <c r="W21" i="34"/>
  <c r="U21" i="34"/>
  <c r="V21" i="34" s="1"/>
  <c r="AA20" i="34"/>
  <c r="W20" i="34"/>
  <c r="U20" i="34"/>
  <c r="V20" i="34" s="1"/>
  <c r="AA19" i="34"/>
  <c r="W19" i="34"/>
  <c r="U19" i="34"/>
  <c r="V19" i="34" s="1"/>
  <c r="AA18" i="34"/>
  <c r="W18" i="34"/>
  <c r="U18" i="34"/>
  <c r="V18" i="34" s="1"/>
  <c r="AA17" i="34"/>
  <c r="W17" i="34"/>
  <c r="U17" i="34"/>
  <c r="V17" i="34" s="1"/>
  <c r="AA16" i="34"/>
  <c r="W16" i="34"/>
  <c r="U16" i="34"/>
  <c r="AA15" i="34"/>
  <c r="W15" i="34"/>
  <c r="U15" i="34"/>
  <c r="V15" i="34" s="1"/>
  <c r="R15" i="34"/>
  <c r="AB15" i="34" s="1"/>
  <c r="H10" i="34"/>
  <c r="T8" i="34" l="1"/>
  <c r="W8" i="34" s="1"/>
  <c r="H14" i="44"/>
  <c r="H21" i="44" s="1"/>
  <c r="I14" i="44"/>
  <c r="I21" i="44" s="1"/>
  <c r="C35" i="11"/>
  <c r="F14" i="44"/>
  <c r="F21" i="44" s="1"/>
  <c r="E14" i="44"/>
  <c r="E21" i="44" s="1"/>
  <c r="V16" i="34"/>
  <c r="L66" i="34"/>
  <c r="P66" i="34"/>
  <c r="K66" i="34"/>
  <c r="O66" i="34"/>
  <c r="N66" i="34"/>
  <c r="D66" i="34"/>
  <c r="C24" i="11"/>
  <c r="J66" i="34"/>
  <c r="I66" i="34"/>
  <c r="H66" i="34"/>
  <c r="G66" i="34"/>
  <c r="C66" i="34"/>
  <c r="F66" i="34"/>
  <c r="E66" i="34"/>
  <c r="B12" i="11" s="1"/>
  <c r="U65" i="34"/>
  <c r="B66" i="34"/>
  <c r="A16" i="34"/>
  <c r="D18" i="44" l="1"/>
  <c r="B26" i="11"/>
  <c r="C20" i="44"/>
  <c r="B22" i="11"/>
  <c r="B30" i="11" s="1"/>
  <c r="C19" i="44"/>
  <c r="B21" i="11"/>
  <c r="B28" i="11" s="1"/>
  <c r="D20" i="44"/>
  <c r="C18" i="44"/>
  <c r="G18" i="44" s="1"/>
  <c r="K18" i="44" s="1"/>
  <c r="D19" i="44"/>
  <c r="B25" i="11"/>
  <c r="R16" i="34"/>
  <c r="AB16" i="34" s="1"/>
  <c r="C12" i="11"/>
  <c r="U66" i="34"/>
  <c r="A17" i="34"/>
  <c r="G19" i="44" l="1"/>
  <c r="K19" i="44" s="1"/>
  <c r="G20" i="44"/>
  <c r="K20" i="44" s="1"/>
  <c r="A18" i="34"/>
  <c r="R17" i="34"/>
  <c r="AB17" i="34" s="1"/>
  <c r="C52" i="11"/>
  <c r="C51" i="11"/>
  <c r="C50" i="11"/>
  <c r="C49" i="11"/>
  <c r="C48" i="11"/>
  <c r="C47" i="11"/>
  <c r="C46" i="11"/>
  <c r="A19" i="34" l="1"/>
  <c r="R18" i="34"/>
  <c r="AB18" i="34" s="1"/>
  <c r="C45" i="11"/>
  <c r="C53" i="11"/>
  <c r="R19" i="34" l="1"/>
  <c r="AB19" i="34" s="1"/>
  <c r="A20" i="34"/>
  <c r="C55" i="11" l="1"/>
  <c r="R20" i="34"/>
  <c r="AB20" i="34" s="1"/>
  <c r="A21" i="34"/>
  <c r="A22" i="34" l="1"/>
  <c r="R21" i="34"/>
  <c r="AB21" i="34" s="1"/>
  <c r="C14" i="44" l="1"/>
  <c r="C26" i="11"/>
  <c r="C16" i="44"/>
  <c r="D16" i="44"/>
  <c r="C17" i="44"/>
  <c r="D15" i="44"/>
  <c r="C15" i="44"/>
  <c r="D17" i="44"/>
  <c r="D14" i="44"/>
  <c r="C25" i="11"/>
  <c r="C21" i="11"/>
  <c r="A23" i="34"/>
  <c r="R22" i="34"/>
  <c r="AB22" i="34" s="1"/>
  <c r="D21" i="44" l="1"/>
  <c r="G16" i="44"/>
  <c r="K16" i="44" s="1"/>
  <c r="G15" i="44"/>
  <c r="K15" i="44" s="1"/>
  <c r="G17" i="44"/>
  <c r="K17" i="44" s="1"/>
  <c r="C21" i="44"/>
  <c r="G14" i="44"/>
  <c r="C28" i="11"/>
  <c r="C22" i="11"/>
  <c r="C30" i="11"/>
  <c r="R23" i="34"/>
  <c r="AB23" i="34" s="1"/>
  <c r="A24" i="34"/>
  <c r="C57" i="11"/>
  <c r="C13" i="11"/>
  <c r="C20" i="11"/>
  <c r="G21" i="44" l="1"/>
  <c r="C22" i="44" s="1"/>
  <c r="R24" i="34"/>
  <c r="AB24" i="34" s="1"/>
  <c r="A25" i="34"/>
  <c r="C39" i="11"/>
  <c r="C18" i="11"/>
  <c r="D22" i="44" l="1"/>
  <c r="C36" i="11"/>
  <c r="A26" i="34"/>
  <c r="R25" i="34"/>
  <c r="AB25" i="34" s="1"/>
  <c r="R26" i="34" l="1"/>
  <c r="AB26" i="34" s="1"/>
  <c r="A27" i="34"/>
  <c r="R27" i="34" l="1"/>
  <c r="AB27" i="34" s="1"/>
  <c r="A28" i="34"/>
  <c r="R28" i="34" l="1"/>
  <c r="AB28" i="34" s="1"/>
  <c r="A29" i="34"/>
  <c r="R29" i="34" s="1"/>
  <c r="A30" i="34" l="1"/>
  <c r="R30" i="34" s="1"/>
  <c r="AB29" i="34"/>
  <c r="A31" i="34" l="1"/>
  <c r="AB30" i="34"/>
  <c r="R31" i="34" l="1"/>
  <c r="AB31" i="34" s="1"/>
  <c r="A32" i="34"/>
  <c r="A33" i="34" l="1"/>
  <c r="R32" i="34"/>
  <c r="AB32" i="34" s="1"/>
  <c r="A34" i="34" l="1"/>
  <c r="R33" i="34"/>
  <c r="AB33" i="34" s="1"/>
  <c r="R34" i="34" l="1"/>
  <c r="AB34" i="34" s="1"/>
  <c r="A35" i="34"/>
  <c r="R35" i="34" s="1"/>
  <c r="AB35" i="34" l="1"/>
  <c r="A36" i="34"/>
  <c r="R36" i="34" s="1"/>
  <c r="A37" i="34" l="1"/>
  <c r="AB36" i="34"/>
  <c r="C11" i="11"/>
  <c r="C14" i="11"/>
  <c r="C15" i="11"/>
  <c r="C16" i="11"/>
  <c r="A38" i="34" l="1"/>
  <c r="R37" i="34"/>
  <c r="AB37" i="34" s="1"/>
  <c r="C10" i="11"/>
  <c r="A39" i="34" l="1"/>
  <c r="R38" i="34"/>
  <c r="AB38" i="34" s="1"/>
  <c r="R39" i="34" l="1"/>
  <c r="AB39" i="34" s="1"/>
  <c r="A40" i="34"/>
  <c r="R40" i="34" s="1"/>
  <c r="A41" i="34" l="1"/>
  <c r="AB40" i="34"/>
  <c r="A42" i="34" l="1"/>
  <c r="R41" i="34"/>
  <c r="AB41" i="34" s="1"/>
  <c r="R42" i="34" l="1"/>
  <c r="AB42" i="34" s="1"/>
  <c r="A43" i="34"/>
  <c r="R43" i="34" l="1"/>
  <c r="AB43" i="34" s="1"/>
  <c r="A44" i="34"/>
  <c r="R44" i="34" l="1"/>
  <c r="AB44" i="34" s="1"/>
  <c r="A45" i="34"/>
  <c r="A46" i="34" l="1"/>
  <c r="R45" i="34"/>
  <c r="AB45" i="34" s="1"/>
  <c r="A47" i="34" l="1"/>
  <c r="R46" i="34"/>
  <c r="AB46" i="34" s="1"/>
  <c r="R47" i="34" l="1"/>
  <c r="AB47" i="34" s="1"/>
  <c r="A48" i="34"/>
  <c r="R48" i="34" l="1"/>
  <c r="AB48" i="34" s="1"/>
  <c r="A49" i="34"/>
  <c r="A50" i="34" l="1"/>
  <c r="R49" i="34"/>
  <c r="AB49" i="34" s="1"/>
  <c r="A51" i="34" l="1"/>
  <c r="R50" i="34"/>
  <c r="AB50" i="34" s="1"/>
  <c r="R51" i="34" l="1"/>
  <c r="AB51" i="34" s="1"/>
  <c r="A52" i="34"/>
  <c r="R52" i="34" l="1"/>
  <c r="AB52" i="34" s="1"/>
  <c r="A53" i="34"/>
  <c r="A54" i="34" l="1"/>
  <c r="R53" i="34"/>
  <c r="AB53" i="34" s="1"/>
  <c r="A55" i="34" l="1"/>
  <c r="R54" i="34"/>
  <c r="AB54" i="34" s="1"/>
  <c r="R55" i="34" l="1"/>
  <c r="AB55" i="34" s="1"/>
  <c r="A56" i="34"/>
  <c r="R56" i="34" l="1"/>
  <c r="AB56" i="34" s="1"/>
  <c r="A57" i="34"/>
  <c r="A58" i="34" l="1"/>
  <c r="R58" i="34" s="1"/>
  <c r="R57" i="34"/>
  <c r="AB57" i="34" s="1"/>
  <c r="A59" i="34" l="1"/>
  <c r="AB58" i="34"/>
  <c r="R59" i="34" l="1"/>
  <c r="AB59" i="34" s="1"/>
  <c r="A60" i="34"/>
  <c r="A61" i="34" l="1"/>
  <c r="R60" i="34"/>
  <c r="AB60" i="34" s="1"/>
  <c r="A62" i="34" l="1"/>
  <c r="R61" i="34"/>
  <c r="AB61" i="34" s="1"/>
  <c r="A63" i="34" l="1"/>
  <c r="R62" i="34"/>
  <c r="AB62" i="34" s="1"/>
  <c r="M64" i="34" l="1"/>
  <c r="B34" i="11" s="1"/>
  <c r="B37" i="11" s="1"/>
  <c r="R63" i="34"/>
  <c r="AB63" i="34" s="1"/>
  <c r="AB64" i="34" s="1"/>
  <c r="T6" i="34" s="1"/>
  <c r="W6" i="34" s="1"/>
  <c r="J14" i="44" l="1"/>
  <c r="C34" i="11"/>
  <c r="U64" i="34"/>
  <c r="T3" i="34" s="1"/>
  <c r="J21" i="44" l="1"/>
  <c r="K14" i="44"/>
  <c r="K21" i="44" s="1"/>
  <c r="U11" i="34"/>
  <c r="W3" i="34"/>
  <c r="W10" i="34" s="1"/>
  <c r="I3" i="44" l="1"/>
  <c r="A25" i="44" s="1"/>
  <c r="I22" i="44"/>
  <c r="G22" i="44"/>
  <c r="H22" i="44"/>
  <c r="J22" i="44"/>
  <c r="C37" i="11"/>
  <c r="C41" i="11"/>
  <c r="K22" i="44" l="1"/>
</calcChain>
</file>

<file path=xl/sharedStrings.xml><?xml version="1.0" encoding="utf-8"?>
<sst xmlns="http://schemas.openxmlformats.org/spreadsheetml/2006/main" count="931" uniqueCount="183">
  <si>
    <t>TIME</t>
  </si>
  <si>
    <t>Sick</t>
  </si>
  <si>
    <t>Notes</t>
  </si>
  <si>
    <t>Non IV-D Services</t>
  </si>
  <si>
    <t>A</t>
  </si>
  <si>
    <t>Time Off</t>
  </si>
  <si>
    <t>Breaks</t>
  </si>
  <si>
    <t>Signature</t>
  </si>
  <si>
    <t>Date</t>
  </si>
  <si>
    <t>YES</t>
  </si>
  <si>
    <t>NO</t>
  </si>
  <si>
    <t>Validation</t>
  </si>
  <si>
    <t>TOTAL Minutes</t>
  </si>
  <si>
    <t>WEEKLY SUMMARY</t>
  </si>
  <si>
    <t xml:space="preserve">Total Time Spent in Minutes </t>
  </si>
  <si>
    <t>Total Time Spent</t>
  </si>
  <si>
    <t>Title IV-D Services</t>
  </si>
  <si>
    <t>FLF</t>
  </si>
  <si>
    <t>T</t>
  </si>
  <si>
    <t>W</t>
  </si>
  <si>
    <t>O</t>
  </si>
  <si>
    <t>F</t>
  </si>
  <si>
    <t>Tr</t>
  </si>
  <si>
    <t>Yes</t>
  </si>
  <si>
    <t>Child Support Commissioner</t>
  </si>
  <si>
    <t>Family Law Facilitator</t>
  </si>
  <si>
    <t>Full Time</t>
  </si>
  <si>
    <t>Part Time</t>
  </si>
  <si>
    <t>Alameda</t>
  </si>
  <si>
    <t xml:space="preserve">Alpine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</si>
  <si>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</si>
  <si>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</si>
  <si>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</si>
  <si>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</si>
  <si>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</si>
  <si>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</si>
  <si>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</si>
  <si>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</si>
  <si>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</si>
  <si>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</si>
  <si>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</si>
  <si>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</si>
  <si>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</si>
  <si>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</si>
  <si>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</si>
  <si>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</si>
  <si>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</si>
  <si>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</si>
  <si>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</si>
  <si>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</si>
  <si>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</si>
  <si>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</si>
  <si>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</si>
  <si>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</si>
  <si>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</si>
  <si>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</si>
  <si>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</si>
  <si>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</si>
  <si>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</si>
  <si>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</si>
  <si>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</si>
  <si>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</si>
  <si>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</si>
  <si>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</si>
  <si>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</si>
  <si>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</si>
  <si>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</si>
  <si>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Mateo</t>
  </si>
  <si>
    <t>Santa Barbara</t>
  </si>
  <si>
    <t>Santa Clara</t>
  </si>
  <si>
    <t>Santa Cruz</t>
  </si>
  <si>
    <t>Shasta</t>
  </si>
  <si>
    <t>Sierra</t>
  </si>
  <si>
    <t>Siskiyou</t>
  </si>
  <si>
    <t>Solano</t>
  </si>
  <si>
    <t>Sonoma</t>
  </si>
  <si>
    <t>Stanislaus</t>
  </si>
  <si>
    <t>Sutter</t>
  </si>
  <si>
    <t>Tehama</t>
  </si>
  <si>
    <t xml:space="preserve">Trinity </t>
  </si>
  <si>
    <t>Tulare</t>
  </si>
  <si>
    <t>Tuolumne</t>
  </si>
  <si>
    <t>Ventura</t>
  </si>
  <si>
    <t>Yolo</t>
  </si>
  <si>
    <t>Yuba</t>
  </si>
  <si>
    <t>Employee Name</t>
  </si>
  <si>
    <t>County</t>
  </si>
  <si>
    <t>Full/Part Time</t>
  </si>
  <si>
    <t>Start Time</t>
  </si>
  <si>
    <t>End Time</t>
  </si>
  <si>
    <t>San Luis Obispo</t>
  </si>
  <si>
    <t xml:space="preserve">            *This is not an exhaustive list of all types of time off.</t>
  </si>
  <si>
    <t>PTO</t>
  </si>
  <si>
    <t>VTO</t>
  </si>
  <si>
    <t>All-Day PTO</t>
  </si>
  <si>
    <t>All-Day Sick</t>
  </si>
  <si>
    <t>All-Day VTO</t>
  </si>
  <si>
    <t xml:space="preserve"> </t>
  </si>
  <si>
    <t>All-Day Non IV-D Services</t>
  </si>
  <si>
    <t>OT</t>
  </si>
  <si>
    <t>Select All-Day Activity if applicable</t>
  </si>
  <si>
    <t>G</t>
  </si>
  <si>
    <t>1-on-1</t>
  </si>
  <si>
    <t>Attorney</t>
  </si>
  <si>
    <t>Paralegal</t>
  </si>
  <si>
    <t>Legal Assistant</t>
  </si>
  <si>
    <t>Clerk</t>
  </si>
  <si>
    <t>Lunch Start</t>
  </si>
  <si>
    <t>Lunch End</t>
  </si>
  <si>
    <t>Total Hours</t>
  </si>
  <si>
    <t>EMPLOYEE VERIFICATION: I HEREBY CERTIFY under penalty of PERJURY that this time reporting accurately represents actual time worked.</t>
  </si>
  <si>
    <t>Job Classification</t>
  </si>
  <si>
    <r>
      <t xml:space="preserve">Rolling Time Study (RTS) </t>
    </r>
    <r>
      <rPr>
        <b/>
        <sz val="16"/>
        <color theme="1"/>
        <rFont val="Calibri"/>
        <family val="2"/>
      </rPr>
      <t>–</t>
    </r>
    <r>
      <rPr>
        <b/>
        <sz val="13.6"/>
        <color theme="1"/>
        <rFont val="Arial"/>
        <family val="2"/>
      </rPr>
      <t xml:space="preserve"> </t>
    </r>
    <r>
      <rPr>
        <b/>
        <sz val="16"/>
        <color theme="1"/>
        <rFont val="Arial"/>
        <family val="2"/>
        <scheme val="minor"/>
      </rPr>
      <t>Family Law Facilitator Program</t>
    </r>
  </si>
  <si>
    <t xml:space="preserve">  TIME REPORTING </t>
  </si>
  <si>
    <t xml:space="preserve">Federal regulations require that all hours worked must be accounted for, regardless of whether or not it is reimbursable by the AB 1058 grant. </t>
  </si>
  <si>
    <t>Other (please specify below)</t>
  </si>
  <si>
    <t>L</t>
  </si>
  <si>
    <t xml:space="preserve">            *This is not an exhaustive list of all IV-D reimbursable activities.</t>
  </si>
  <si>
    <r>
      <rPr>
        <b/>
        <sz val="10"/>
        <rFont val="Arial"/>
        <family val="2"/>
        <scheme val="minor"/>
      </rPr>
      <t>IV-D Type Key</t>
    </r>
    <r>
      <rPr>
        <sz val="10"/>
        <rFont val="Arial"/>
        <family val="2"/>
        <scheme val="minor"/>
      </rPr>
      <t xml:space="preserve"> =  </t>
    </r>
    <r>
      <rPr>
        <b/>
        <sz val="10"/>
        <rFont val="Arial"/>
        <family val="2"/>
        <scheme val="minor"/>
      </rPr>
      <t>1-on-1</t>
    </r>
    <r>
      <rPr>
        <sz val="10"/>
        <rFont val="Arial"/>
        <family val="2"/>
        <scheme val="minor"/>
      </rPr>
      <t xml:space="preserve"> - One-on-One Assistance; </t>
    </r>
    <r>
      <rPr>
        <b/>
        <sz val="10"/>
        <rFont val="Arial"/>
        <family val="2"/>
        <scheme val="minor"/>
      </rPr>
      <t>W</t>
    </r>
    <r>
      <rPr>
        <sz val="10"/>
        <rFont val="Arial"/>
        <family val="2"/>
        <scheme val="minor"/>
      </rPr>
      <t xml:space="preserve"> - Workshop; </t>
    </r>
    <r>
      <rPr>
        <b/>
        <sz val="10"/>
        <rFont val="Arial"/>
        <family val="2"/>
        <scheme val="minor"/>
      </rPr>
      <t>F</t>
    </r>
    <r>
      <rPr>
        <sz val="10"/>
        <rFont val="Arial"/>
        <family val="2"/>
        <scheme val="minor"/>
      </rPr>
      <t xml:space="preserve"> - FL-191; </t>
    </r>
    <r>
      <rPr>
        <b/>
        <sz val="10"/>
        <rFont val="Arial"/>
        <family val="2"/>
        <scheme val="minor"/>
      </rPr>
      <t>L</t>
    </r>
    <r>
      <rPr>
        <sz val="10"/>
        <rFont val="Arial"/>
        <family val="2"/>
        <scheme val="minor"/>
      </rPr>
      <t xml:space="preserve"> - LCSA Application; </t>
    </r>
    <r>
      <rPr>
        <b/>
        <sz val="10"/>
        <rFont val="Arial"/>
        <family val="2"/>
        <scheme val="minor"/>
      </rPr>
      <t>Tr</t>
    </r>
    <r>
      <rPr>
        <sz val="10"/>
        <rFont val="Arial"/>
        <family val="2"/>
        <scheme val="minor"/>
      </rPr>
      <t xml:space="preserve"> - Triage;  </t>
    </r>
    <r>
      <rPr>
        <b/>
        <sz val="10"/>
        <rFont val="Arial"/>
        <family val="2"/>
        <scheme val="minor"/>
      </rPr>
      <t>A</t>
    </r>
    <r>
      <rPr>
        <sz val="10"/>
        <rFont val="Arial"/>
        <family val="2"/>
        <scheme val="minor"/>
      </rPr>
      <t xml:space="preserve"> - IV-D Admin; </t>
    </r>
    <r>
      <rPr>
        <b/>
        <sz val="10"/>
        <rFont val="Arial"/>
        <family val="2"/>
        <scheme val="minor"/>
      </rPr>
      <t>T</t>
    </r>
    <r>
      <rPr>
        <sz val="10"/>
        <rFont val="Arial"/>
        <family val="2"/>
        <scheme val="minor"/>
      </rPr>
      <t xml:space="preserve"> - Training, </t>
    </r>
    <r>
      <rPr>
        <b/>
        <sz val="10"/>
        <rFont val="Arial"/>
        <family val="2"/>
        <scheme val="minor"/>
      </rPr>
      <t xml:space="preserve">O </t>
    </r>
    <r>
      <rPr>
        <sz val="10"/>
        <rFont val="Arial"/>
        <family val="2"/>
        <scheme val="minor"/>
      </rPr>
      <t>- Other</t>
    </r>
  </si>
  <si>
    <r>
      <rPr>
        <b/>
        <sz val="9"/>
        <color theme="1"/>
        <rFont val="Arial"/>
        <family val="2"/>
        <scheme val="minor"/>
      </rPr>
      <t>1-on-1 -</t>
    </r>
    <r>
      <rPr>
        <sz val="9"/>
        <color theme="1"/>
        <rFont val="Arial"/>
        <family val="2"/>
        <scheme val="minor"/>
      </rPr>
      <t xml:space="preserve"> One-on-One Assistance</t>
    </r>
  </si>
  <si>
    <r>
      <rPr>
        <b/>
        <sz val="9"/>
        <color theme="1"/>
        <rFont val="Arial"/>
        <family val="2"/>
        <scheme val="minor"/>
      </rPr>
      <t>W -</t>
    </r>
    <r>
      <rPr>
        <sz val="9"/>
        <color theme="1"/>
        <rFont val="Arial"/>
        <family val="2"/>
        <scheme val="minor"/>
      </rPr>
      <t xml:space="preserve"> Workshop</t>
    </r>
  </si>
  <si>
    <r>
      <rPr>
        <b/>
        <sz val="9"/>
        <color theme="1"/>
        <rFont val="Arial"/>
        <family val="2"/>
        <scheme val="minor"/>
      </rPr>
      <t>F -</t>
    </r>
    <r>
      <rPr>
        <sz val="9"/>
        <color theme="1"/>
        <rFont val="Arial"/>
        <family val="2"/>
        <scheme val="minor"/>
      </rPr>
      <t xml:space="preserve"> FL-191</t>
    </r>
  </si>
  <si>
    <r>
      <rPr>
        <b/>
        <sz val="9"/>
        <color theme="1"/>
        <rFont val="Arial"/>
        <family val="2"/>
        <scheme val="minor"/>
      </rPr>
      <t>L -</t>
    </r>
    <r>
      <rPr>
        <sz val="9"/>
        <color theme="1"/>
        <rFont val="Arial"/>
        <family val="2"/>
        <scheme val="minor"/>
      </rPr>
      <t xml:space="preserve"> LCSA Application</t>
    </r>
  </si>
  <si>
    <r>
      <rPr>
        <b/>
        <sz val="9"/>
        <color theme="1"/>
        <rFont val="Arial"/>
        <family val="2"/>
        <scheme val="minor"/>
      </rPr>
      <t>Tr -</t>
    </r>
    <r>
      <rPr>
        <sz val="9"/>
        <color theme="1"/>
        <rFont val="Arial"/>
        <family val="2"/>
        <scheme val="minor"/>
      </rPr>
      <t xml:space="preserve"> Triage</t>
    </r>
  </si>
  <si>
    <r>
      <t xml:space="preserve">A - </t>
    </r>
    <r>
      <rPr>
        <sz val="9"/>
        <color theme="1"/>
        <rFont val="Arial"/>
        <family val="2"/>
        <scheme val="minor"/>
      </rPr>
      <t>IV-D Admin</t>
    </r>
  </si>
  <si>
    <r>
      <rPr>
        <b/>
        <sz val="9"/>
        <color theme="1"/>
        <rFont val="Arial"/>
        <family val="2"/>
        <scheme val="minor"/>
      </rPr>
      <t>T -</t>
    </r>
    <r>
      <rPr>
        <sz val="9"/>
        <color theme="1"/>
        <rFont val="Arial"/>
        <family val="2"/>
        <scheme val="minor"/>
      </rPr>
      <t>Training</t>
    </r>
  </si>
  <si>
    <r>
      <rPr>
        <b/>
        <sz val="9"/>
        <color theme="1"/>
        <rFont val="Arial"/>
        <family val="2"/>
        <scheme val="minor"/>
      </rPr>
      <t>O -</t>
    </r>
    <r>
      <rPr>
        <sz val="9"/>
        <color theme="1"/>
        <rFont val="Arial"/>
        <family val="2"/>
        <scheme val="minor"/>
      </rPr>
      <t xml:space="preserve"> Other</t>
    </r>
  </si>
  <si>
    <t>General Admin</t>
  </si>
  <si>
    <r>
      <t xml:space="preserve">PTO - </t>
    </r>
    <r>
      <rPr>
        <sz val="9"/>
        <color theme="1"/>
        <rFont val="Arial"/>
        <family val="2"/>
        <scheme val="minor"/>
      </rPr>
      <t>Paid Time Off</t>
    </r>
  </si>
  <si>
    <r>
      <t>S</t>
    </r>
    <r>
      <rPr>
        <sz val="9"/>
        <color theme="1"/>
        <rFont val="Arial"/>
        <family val="2"/>
        <scheme val="minor"/>
      </rPr>
      <t xml:space="preserve"> - Sick</t>
    </r>
  </si>
  <si>
    <r>
      <t xml:space="preserve">VTO - </t>
    </r>
    <r>
      <rPr>
        <sz val="9"/>
        <color theme="1"/>
        <rFont val="Arial"/>
        <family val="2"/>
        <scheme val="minor"/>
      </rPr>
      <t>Voluntary Time Off</t>
    </r>
  </si>
  <si>
    <t>Prorated IV-D Services</t>
  </si>
  <si>
    <t>Prorated Non IV-D Services</t>
  </si>
  <si>
    <t>REGULAR WORK HOURS</t>
  </si>
  <si>
    <t>OVERTIME WORK HOURS</t>
  </si>
  <si>
    <t>Total IV-D Services</t>
  </si>
  <si>
    <t>Total Non IV-D Services</t>
  </si>
  <si>
    <t>Total Time Off</t>
  </si>
  <si>
    <t>Total Overtime Work Hours</t>
  </si>
  <si>
    <t>Total Regular Work Hours</t>
  </si>
  <si>
    <t>Total IV-D Service</t>
  </si>
  <si>
    <t>Prorated IV-D Break Time</t>
  </si>
  <si>
    <t>Prorated Non IV-D Break Time</t>
  </si>
  <si>
    <t>Error Messages</t>
  </si>
  <si>
    <r>
      <t>General Type Key =  G</t>
    </r>
    <r>
      <rPr>
        <sz val="10"/>
        <rFont val="Arial"/>
        <family val="2"/>
        <scheme val="minor"/>
      </rPr>
      <t xml:space="preserve"> - General Administrative Work; </t>
    </r>
    <r>
      <rPr>
        <b/>
        <sz val="10"/>
        <rFont val="Arial"/>
        <family val="2"/>
        <scheme val="minor"/>
      </rPr>
      <t>PTO</t>
    </r>
    <r>
      <rPr>
        <sz val="10"/>
        <rFont val="Arial"/>
        <family val="2"/>
        <scheme val="minor"/>
      </rPr>
      <t xml:space="preserve"> -  Paid Time Off; </t>
    </r>
    <r>
      <rPr>
        <b/>
        <sz val="10"/>
        <rFont val="Arial"/>
        <family val="2"/>
        <scheme val="minor"/>
      </rPr>
      <t>VTO</t>
    </r>
    <r>
      <rPr>
        <sz val="10"/>
        <rFont val="Arial"/>
        <family val="2"/>
        <scheme val="minor"/>
      </rPr>
      <t xml:space="preserve"> - Voluntary Time Off; </t>
    </r>
    <r>
      <rPr>
        <b/>
        <sz val="10"/>
        <rFont val="Arial"/>
        <family val="2"/>
        <scheme val="minor"/>
      </rPr>
      <t>OT</t>
    </r>
    <r>
      <rPr>
        <sz val="10"/>
        <rFont val="Arial"/>
        <family val="2"/>
        <scheme val="minor"/>
      </rPr>
      <t xml:space="preserve"> - Overtime</t>
    </r>
  </si>
  <si>
    <t>STATE OF CALIFORNIA</t>
  </si>
  <si>
    <t>JUDICIAL COUNCIL OF CALIFORNIA</t>
  </si>
  <si>
    <t xml:space="preserve">SUPERIOR COURT OF CALIFORNIA, COUNTY OF </t>
  </si>
  <si>
    <t>EMPLOYEE NAME:</t>
  </si>
  <si>
    <t>REPORTING PERIOD START:</t>
  </si>
  <si>
    <t>REPORTING PERIOD END:</t>
  </si>
  <si>
    <t>EMPLOYEE STATUS:</t>
  </si>
  <si>
    <t>B</t>
  </si>
  <si>
    <t>C</t>
  </si>
  <si>
    <t>D</t>
  </si>
  <si>
    <t>E</t>
  </si>
  <si>
    <t>F=(B+C)</t>
  </si>
  <si>
    <t>IV-D Regular Hours</t>
  </si>
  <si>
    <t>Non IV-D Regular Hours</t>
  </si>
  <si>
    <t>IV-D Overtime Hours</t>
  </si>
  <si>
    <t>Non IV-D Overtime Hours</t>
  </si>
  <si>
    <t>Total Regular Hours Worked</t>
  </si>
  <si>
    <t>Unpaid Leave Time</t>
  </si>
  <si>
    <t xml:space="preserve">Total PTO Used </t>
  </si>
  <si>
    <t>Percentage</t>
  </si>
  <si>
    <t>JOB CLASSIFICATION:</t>
  </si>
  <si>
    <t>SUPERVISOR VERIFICATION: I HEREBY CERTIFY under penalty of PERJURY that I have reviewed the above timesheet and I believe that it accurately represents actual time worked by the employee.</t>
  </si>
  <si>
    <t>EMPLOYEE NAME</t>
  </si>
  <si>
    <t>COUNTY</t>
  </si>
  <si>
    <t>JOB CLASSIFICATION</t>
  </si>
  <si>
    <t>Hours</t>
  </si>
  <si>
    <t>Self-Help Assistant</t>
  </si>
  <si>
    <t>ATO</t>
  </si>
  <si>
    <t>All-Day ATO</t>
  </si>
  <si>
    <t xml:space="preserve">Total ATO Used </t>
  </si>
  <si>
    <t>Total Hours Including PTO and ATO</t>
  </si>
  <si>
    <r>
      <t xml:space="preserve">ATO - </t>
    </r>
    <r>
      <rPr>
        <sz val="9"/>
        <color theme="1"/>
        <rFont val="Arial"/>
        <family val="2"/>
        <scheme val="minor"/>
      </rPr>
      <t>Administrative Time Off</t>
    </r>
  </si>
  <si>
    <t>H</t>
  </si>
  <si>
    <t>I</t>
  </si>
  <si>
    <t>J=(F+H+I)</t>
  </si>
  <si>
    <t>Non-Work Day</t>
  </si>
  <si>
    <t>(This document may be signed using an electronic signature, as defined in CRC, rule 2.257(a). By typing your name into the signature line and entering the date,
you are attesting to signing this document under the penalty of perjury under CRC, rule 2.257(b).)</t>
  </si>
  <si>
    <t>[Rev. 06/30/24]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</si>
</sst>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409]h:mm\ AM/PM;@"/>
    <numFmt numFmtId="165" formatCode=";;;@"/>
    <numFmt numFmtId="166" formatCode="mm/dd/yy;@"/>
    <numFmt numFmtId="167" formatCode="0;[Red]0"/>
    <numFmt numFmtId="168" formatCode="0.00;[Red]0.00"/>
  </numFmts>
  <fonts count="72" x14ac:knownFonts="1">
    <font>
      <sz val="11"/>
      <color theme="1" tint="0.34998626667073579"/>
      <name val="Arial"/>
      <family val="2"/>
      <scheme val="minor"/>
    </font>
    <font>
      <sz val="11"/>
      <color theme="1"/>
      <name val="Arial"/>
      <family val="2"/>
      <scheme val="minor"/>
    </font>
    <font>
      <sz val="11"/>
      <color theme="1"/>
      <name val="Arial"/>
      <family val="2"/>
      <scheme val="minor"/>
    </font>
    <font>
      <b/>
      <sz val="26"/>
      <color theme="0"/>
      <name val="Arial"/>
      <family val="2"/>
      <scheme val="major"/>
    </font>
    <font>
      <sz val="14"/>
      <color theme="5" tint="0.79998168889431442"/>
      <name val="Arial"/>
      <family val="2"/>
      <scheme val="major"/>
    </font>
    <font>
      <sz val="11"/>
      <color theme="1" tint="0.34998626667073579"/>
      <name val="Arial"/>
      <family val="2"/>
      <scheme val="minor"/>
    </font>
    <font>
      <b/>
      <sz val="11"/>
      <color theme="0"/>
      <name val="Arial"/>
      <family val="2"/>
      <scheme val="major"/>
    </font>
    <font>
      <b/>
      <u/>
      <sz val="11"/>
      <color theme="5" tint="0.79998168889431442"/>
      <name val="Arial"/>
      <family val="2"/>
      <scheme val="minor"/>
    </font>
    <font>
      <b/>
      <sz val="12"/>
      <color theme="5" tint="0.79976805932798245"/>
      <name val="Arial"/>
      <family val="2"/>
      <scheme val="minor"/>
    </font>
    <font>
      <sz val="10"/>
      <color theme="1"/>
      <name val="Arial"/>
      <family val="2"/>
      <scheme val="minor"/>
    </font>
    <font>
      <b/>
      <sz val="9"/>
      <color theme="1" tint="0.34998626667073579"/>
      <name val="Arial"/>
      <family val="2"/>
      <scheme val="minor"/>
    </font>
    <font>
      <sz val="9"/>
      <color theme="1"/>
      <name val="Arial"/>
      <family val="2"/>
      <scheme val="minor"/>
    </font>
    <font>
      <sz val="7"/>
      <name val="Arial"/>
      <family val="2"/>
      <scheme val="minor"/>
    </font>
    <font>
      <b/>
      <sz val="11"/>
      <color theme="1"/>
      <name val="Arial"/>
      <family val="2"/>
      <scheme val="minor"/>
    </font>
    <font>
      <sz val="11"/>
      <color theme="0"/>
      <name val="Arial"/>
      <family val="2"/>
      <scheme val="minor"/>
    </font>
    <font>
      <sz val="9"/>
      <color theme="1" tint="0.34998626667073579"/>
      <name val="Arial"/>
      <family val="2"/>
      <scheme val="minor"/>
    </font>
    <font>
      <b/>
      <sz val="8.5"/>
      <color theme="1" tint="0.34998626667073579"/>
      <name val="Arial"/>
      <family val="2"/>
      <scheme val="minor"/>
    </font>
    <font>
      <sz val="8.5"/>
      <color theme="1" tint="0.34998626667073579"/>
      <name val="Arial"/>
      <family val="2"/>
      <scheme val="minor"/>
    </font>
    <font>
      <b/>
      <sz val="8.5"/>
      <name val="Arial"/>
      <family val="2"/>
      <scheme val="minor"/>
    </font>
    <font>
      <sz val="8.5"/>
      <name val="Arial"/>
      <family val="2"/>
      <scheme val="minor"/>
    </font>
    <font>
      <b/>
      <sz val="8.5"/>
      <color theme="0"/>
      <name val="Arial"/>
      <family val="2"/>
      <scheme val="minor"/>
    </font>
    <font>
      <b/>
      <sz val="16"/>
      <color theme="6"/>
      <name val="Arial"/>
      <family val="2"/>
      <scheme val="major"/>
    </font>
    <font>
      <b/>
      <sz val="16"/>
      <color theme="1"/>
      <name val="Arial"/>
      <family val="2"/>
      <scheme val="minor"/>
    </font>
    <font>
      <sz val="11"/>
      <name val="Arial"/>
      <family val="2"/>
      <scheme val="minor"/>
    </font>
    <font>
      <sz val="8.5"/>
      <color theme="0"/>
      <name val="Arial"/>
      <family val="2"/>
      <scheme val="minor"/>
    </font>
    <font>
      <sz val="10"/>
      <color theme="0"/>
      <name val="Arial"/>
      <family val="2"/>
      <scheme val="minor"/>
    </font>
    <font>
      <sz val="7"/>
      <color theme="0"/>
      <name val="Arial"/>
      <family val="2"/>
      <scheme val="minor"/>
    </font>
    <font>
      <b/>
      <sz val="8.5"/>
      <color theme="6"/>
      <name val="Arial"/>
      <family val="2"/>
      <scheme val="minor"/>
    </font>
    <font>
      <b/>
      <sz val="9"/>
      <color theme="1"/>
      <name val="Arial"/>
      <family val="2"/>
      <scheme val="minor"/>
    </font>
    <font>
      <b/>
      <sz val="9"/>
      <name val="Arial"/>
      <family val="2"/>
      <scheme val="minor"/>
    </font>
    <font>
      <sz val="8"/>
      <color theme="1" tint="0.34998626667073579"/>
      <name val="Arial"/>
      <family val="2"/>
      <scheme val="minor"/>
    </font>
    <font>
      <b/>
      <sz val="8"/>
      <name val="Arial"/>
      <family val="2"/>
      <scheme val="minor"/>
    </font>
    <font>
      <b/>
      <sz val="8.5"/>
      <color theme="0" tint="-0.14999847407452621"/>
      <name val="Arial"/>
      <family val="2"/>
      <scheme val="minor"/>
    </font>
    <font>
      <sz val="11"/>
      <color rgb="FFFF0000"/>
      <name val="Arial"/>
      <family val="2"/>
      <scheme val="minor"/>
    </font>
    <font>
      <sz val="8"/>
      <color theme="0"/>
      <name val="Arial"/>
      <family val="2"/>
      <scheme val="minor"/>
    </font>
    <font>
      <b/>
      <sz val="11"/>
      <color theme="0"/>
      <name val="Arial"/>
      <family val="2"/>
      <scheme val="minor"/>
    </font>
    <font>
      <b/>
      <sz val="11"/>
      <name val="Arial"/>
      <family val="2"/>
      <scheme val="minor"/>
    </font>
    <font>
      <sz val="11"/>
      <color theme="4"/>
      <name val="Arial"/>
      <family val="2"/>
      <scheme val="minor"/>
    </font>
    <font>
      <i/>
      <sz val="11"/>
      <name val="Arial"/>
      <family val="2"/>
      <scheme val="minor"/>
    </font>
    <font>
      <sz val="10"/>
      <color theme="1" tint="0.34998626667073579"/>
      <name val="Arial"/>
      <family val="2"/>
      <scheme val="minor"/>
    </font>
    <font>
      <b/>
      <sz val="10"/>
      <name val="Arial"/>
      <family val="2"/>
      <scheme val="minor"/>
    </font>
    <font>
      <sz val="10"/>
      <color theme="0" tint="-4.9989318521683403E-2"/>
      <name val="Arial"/>
      <family val="2"/>
      <scheme val="minor"/>
    </font>
    <font>
      <b/>
      <sz val="16"/>
      <color theme="1"/>
      <name val="Calibri"/>
      <family val="2"/>
    </font>
    <font>
      <b/>
      <sz val="13.6"/>
      <color theme="1"/>
      <name val="Arial"/>
      <family val="2"/>
    </font>
    <font>
      <i/>
      <sz val="11"/>
      <color theme="1" tint="0.34998626667073579"/>
      <name val="Arial"/>
      <family val="2"/>
      <scheme val="minor"/>
    </font>
    <font>
      <i/>
      <sz val="11"/>
      <color theme="1"/>
      <name val="Arial"/>
      <family val="2"/>
      <scheme val="minor"/>
    </font>
    <font>
      <sz val="10"/>
      <name val="Arial"/>
      <family val="2"/>
      <scheme val="minor"/>
    </font>
    <font>
      <u/>
      <sz val="11"/>
      <name val="Arial"/>
      <family val="2"/>
      <scheme val="minor"/>
    </font>
    <font>
      <sz val="8"/>
      <name val="Arial"/>
      <family val="2"/>
      <scheme val="minor"/>
    </font>
    <font>
      <b/>
      <sz val="8"/>
      <color rgb="FFFF0000"/>
      <name val="Arial"/>
      <family val="2"/>
      <scheme val="minor"/>
    </font>
    <font>
      <sz val="11"/>
      <color rgb="FF0000CC"/>
      <name val="Arial"/>
      <family val="2"/>
      <scheme val="minor"/>
    </font>
    <font>
      <b/>
      <sz val="9"/>
      <color rgb="FF0000CC"/>
      <name val="Arial"/>
      <family val="2"/>
      <scheme val="minor"/>
    </font>
    <font>
      <sz val="9"/>
      <color rgb="FFFF0000"/>
      <name val="Arial"/>
      <family val="2"/>
      <scheme val="minor"/>
    </font>
    <font>
      <b/>
      <sz val="11"/>
      <color theme="1" tint="0.34998626667073579"/>
      <name val="Arial"/>
      <family val="2"/>
      <scheme val="minor"/>
    </font>
    <font>
      <b/>
      <sz val="16"/>
      <color rgb="FFFF0000"/>
      <name val="Arial"/>
      <family val="2"/>
      <scheme val="minor"/>
    </font>
    <font>
      <b/>
      <sz val="10"/>
      <color theme="1"/>
      <name val="Calibri"/>
      <family val="2"/>
    </font>
    <font>
      <sz val="11"/>
      <color theme="1"/>
      <name val="Calibri"/>
      <family val="2"/>
    </font>
    <font>
      <b/>
      <sz val="11"/>
      <color theme="1"/>
      <name val="Calibri"/>
      <family val="2"/>
    </font>
    <font>
      <b/>
      <sz val="9"/>
      <color theme="1"/>
      <name val="Calibri"/>
      <family val="2"/>
    </font>
    <font>
      <sz val="9"/>
      <color theme="1"/>
      <name val="Calibri"/>
      <family val="2"/>
    </font>
    <font>
      <b/>
      <sz val="9"/>
      <name val="Calibri"/>
      <family val="2"/>
    </font>
    <font>
      <sz val="9"/>
      <name val="Calibri"/>
      <family val="2"/>
    </font>
    <font>
      <sz val="10"/>
      <color theme="1"/>
      <name val="Calibri"/>
      <family val="2"/>
    </font>
    <font>
      <sz val="10"/>
      <name val="Calibri"/>
      <family val="2"/>
    </font>
    <font>
      <sz val="8"/>
      <name val="Calibri"/>
      <family val="2"/>
    </font>
    <font>
      <sz val="8"/>
      <color theme="1"/>
      <name val="Calibri"/>
      <family val="2"/>
    </font>
    <font>
      <b/>
      <sz val="8"/>
      <color theme="1"/>
      <name val="Arial"/>
      <family val="2"/>
      <scheme val="minor"/>
    </font>
    <font>
      <sz val="9"/>
      <color theme="0"/>
      <name val="Calibri"/>
      <family val="2"/>
    </font>
    <font>
      <b/>
      <u/>
      <sz val="16"/>
      <name val="Arial"/>
      <family val="2"/>
      <scheme val="minor"/>
    </font>
    <font>
      <sz val="14"/>
      <color theme="1"/>
      <name val="Arial"/>
      <family val="2"/>
      <scheme val="minor"/>
    </font>
    <font>
      <sz val="14"/>
      <color theme="1"/>
      <name val="Arial"/>
      <family val="2"/>
    </font>
    <font>
      <sz val="14"/>
      <name val="Arial"/>
      <family val="2"/>
      <scheme val="minor"/>
    </font>
  </fonts>
  <fills count="14">
    <fill>
      <patternFill patternType="none"/>
    </fill>
    <fill>
      <patternFill patternType="gray125"/>
    </fill>
    <fill>
      <patternFill patternType="solid">
        <fgColor theme="1" tint="0.24994659260841701"/>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bgColor indexed="64"/>
      </patternFill>
    </fill>
    <fill>
      <patternFill patternType="solid">
        <fgColor theme="6" tint="0.79998168889431442"/>
        <bgColor indexed="64"/>
      </patternFill>
    </fill>
    <fill>
      <patternFill patternType="solid">
        <fgColor theme="6"/>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indexed="42"/>
        <bgColor indexed="64"/>
      </patternFill>
    </fill>
    <fill>
      <patternFill patternType="solid">
        <fgColor rgb="FF92D050"/>
        <bgColor indexed="64"/>
      </patternFill>
    </fill>
  </fills>
  <borders count="75">
    <border>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thin">
        <color indexed="64"/>
      </bottom>
      <diagonal/>
    </border>
    <border>
      <left style="medium">
        <color theme="0"/>
      </left>
      <right style="medium">
        <color indexed="64"/>
      </right>
      <top/>
      <bottom style="thin">
        <color indexed="64"/>
      </bottom>
      <diagonal/>
    </border>
    <border>
      <left style="medium">
        <color indexed="64"/>
      </left>
      <right style="medium">
        <color theme="0"/>
      </right>
      <top style="medium">
        <color theme="0"/>
      </top>
      <bottom style="thin">
        <color indexed="64"/>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thin">
        <color indexed="64"/>
      </left>
      <right style="medium">
        <color indexed="64"/>
      </right>
      <top style="thin">
        <color indexed="64"/>
      </top>
      <bottom style="thin">
        <color indexed="64"/>
      </bottom>
      <diagonal/>
    </border>
    <border>
      <left style="medium">
        <color theme="0"/>
      </left>
      <right/>
      <top/>
      <bottom style="thin">
        <color indexed="64"/>
      </bottom>
      <diagonal/>
    </border>
    <border>
      <left/>
      <right style="medium">
        <color theme="0"/>
      </right>
      <top style="medium">
        <color theme="0"/>
      </top>
      <bottom/>
      <diagonal/>
    </border>
    <border>
      <left/>
      <right style="thin">
        <color indexed="64"/>
      </right>
      <top style="medium">
        <color indexed="64"/>
      </top>
      <bottom/>
      <diagonal/>
    </border>
    <border>
      <left/>
      <right style="thin">
        <color indexed="64"/>
      </right>
      <top/>
      <bottom style="medium">
        <color theme="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style="thin">
        <color indexed="64"/>
      </top>
      <bottom/>
      <diagonal/>
    </border>
    <border>
      <left/>
      <right style="medium">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theme="0"/>
      </top>
      <bottom style="thin">
        <color indexed="64"/>
      </bottom>
      <diagonal/>
    </border>
    <border>
      <left/>
      <right/>
      <top style="medium">
        <color indexed="64"/>
      </top>
      <bottom/>
      <diagonal/>
    </border>
    <border>
      <left/>
      <right style="medium">
        <color theme="0"/>
      </right>
      <top style="medium">
        <color theme="0"/>
      </top>
      <bottom style="thin">
        <color indexed="64"/>
      </bottom>
      <diagonal/>
    </border>
    <border>
      <left/>
      <right style="medium">
        <color theme="0"/>
      </right>
      <top/>
      <bottom style="thin">
        <color indexed="64"/>
      </bottom>
      <diagonal/>
    </border>
    <border>
      <left/>
      <right style="medium">
        <color theme="0"/>
      </right>
      <top style="thin">
        <color indexed="64"/>
      </top>
      <bottom style="thin">
        <color indexed="64"/>
      </bottom>
      <diagonal/>
    </border>
    <border>
      <left style="thin">
        <color auto="1"/>
      </left>
      <right style="thin">
        <color indexed="64"/>
      </right>
      <top style="thin">
        <color indexed="64"/>
      </top>
      <bottom style="medium">
        <color theme="0"/>
      </bottom>
      <diagonal/>
    </border>
    <border>
      <left/>
      <right style="medium">
        <color indexed="64"/>
      </right>
      <top style="medium">
        <color theme="0"/>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theme="0"/>
      </bottom>
      <diagonal/>
    </border>
    <border>
      <left/>
      <right/>
      <top/>
      <bottom style="medium">
        <color theme="0"/>
      </bottom>
      <diagonal/>
    </border>
    <border>
      <left/>
      <right style="thin">
        <color indexed="64"/>
      </right>
      <top style="medium">
        <color indexed="64"/>
      </top>
      <bottom style="thin">
        <color indexed="64"/>
      </bottom>
      <diagonal/>
    </border>
    <border>
      <left/>
      <right style="thin">
        <color indexed="64"/>
      </right>
      <top style="thin">
        <color indexed="64"/>
      </top>
      <bottom style="medium">
        <color theme="0"/>
      </bottom>
      <diagonal/>
    </border>
    <border>
      <left/>
      <right style="medium">
        <color theme="0"/>
      </right>
      <top/>
      <bottom/>
      <diagonal/>
    </border>
    <border>
      <left style="medium">
        <color theme="0"/>
      </left>
      <right/>
      <top style="medium">
        <color theme="0"/>
      </top>
      <bottom/>
      <diagonal/>
    </border>
    <border>
      <left style="thin">
        <color auto="1"/>
      </left>
      <right style="medium">
        <color auto="1"/>
      </right>
      <top style="medium">
        <color auto="1"/>
      </top>
      <bottom style="thin">
        <color auto="1"/>
      </bottom>
      <diagonal/>
    </border>
    <border>
      <left style="thin">
        <color auto="1"/>
      </left>
      <right/>
      <top style="thin">
        <color indexed="64"/>
      </top>
      <bottom style="medium">
        <color theme="0"/>
      </bottom>
      <diagonal/>
    </border>
    <border>
      <left style="thin">
        <color indexed="64"/>
      </left>
      <right/>
      <top style="medium">
        <color indexed="64"/>
      </top>
      <bottom style="thin">
        <color indexed="64"/>
      </bottom>
      <diagonal/>
    </border>
    <border>
      <left/>
      <right/>
      <top style="medium">
        <color theme="0"/>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theme="0"/>
      </left>
      <right style="medium">
        <color theme="0"/>
      </right>
      <top style="medium">
        <color theme="0"/>
      </top>
      <bottom style="medium">
        <color theme="0"/>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auto="1"/>
      </left>
      <right/>
      <top/>
      <bottom/>
      <diagonal/>
    </border>
  </borders>
  <cellStyleXfs count="14">
    <xf numFmtId="0" fontId="0" fillId="0" borderId="0"/>
    <xf numFmtId="0" fontId="3" fillId="2" borderId="1" applyNumberFormat="0" applyProtection="0">
      <alignment horizontal="left" vertical="center" indent="1"/>
    </xf>
    <xf numFmtId="0" fontId="6" fillId="2" borderId="0" applyNumberFormat="0" applyBorder="0" applyProtection="0">
      <alignment horizontal="center" vertical="center"/>
    </xf>
    <xf numFmtId="0" fontId="6" fillId="2" borderId="2" applyProtection="0">
      <alignment horizontal="center"/>
    </xf>
    <xf numFmtId="18" fontId="4" fillId="2" borderId="2" applyAlignment="0" applyProtection="0"/>
    <xf numFmtId="164" fontId="5" fillId="0" borderId="0">
      <alignment horizontal="center" vertical="center"/>
    </xf>
    <xf numFmtId="165" fontId="5" fillId="0" borderId="0">
      <alignment horizontal="center" vertical="center" wrapText="1"/>
    </xf>
    <xf numFmtId="0" fontId="8" fillId="2" borderId="2" applyNumberFormat="0" applyProtection="0">
      <alignment horizontal="right" vertical="center" indent="1"/>
    </xf>
    <xf numFmtId="0" fontId="7" fillId="0" borderId="0" applyNumberForma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404">
    <xf numFmtId="0" fontId="0" fillId="0" borderId="0" xfId="0"/>
    <xf numFmtId="0" fontId="11" fillId="0" borderId="0" xfId="0" applyFont="1" applyFill="1"/>
    <xf numFmtId="0" fontId="11" fillId="0" borderId="0" xfId="0" applyFont="1" applyFill="1" applyAlignment="1">
      <alignment horizontal="right"/>
    </xf>
    <xf numFmtId="0" fontId="28" fillId="0" borderId="0" xfId="0" applyFont="1" applyFill="1" applyAlignment="1">
      <alignment horizontal="right"/>
    </xf>
    <xf numFmtId="0" fontId="15" fillId="0" borderId="0" xfId="0" applyFont="1" applyAlignment="1">
      <alignment horizontal="center"/>
    </xf>
    <xf numFmtId="0" fontId="28" fillId="6" borderId="3" xfId="0" applyFont="1" applyFill="1" applyBorder="1" applyAlignment="1">
      <alignment horizontal="right"/>
    </xf>
    <xf numFmtId="0" fontId="28" fillId="0" borderId="0" xfId="0" applyFont="1" applyFill="1" applyBorder="1" applyAlignment="1">
      <alignment horizontal="right"/>
    </xf>
    <xf numFmtId="0" fontId="0" fillId="0" borderId="0" xfId="0" applyFill="1"/>
    <xf numFmtId="168" fontId="15" fillId="0" borderId="0" xfId="0" applyNumberFormat="1" applyFont="1" applyAlignment="1">
      <alignment horizontal="center"/>
    </xf>
    <xf numFmtId="0" fontId="10" fillId="7" borderId="3" xfId="0" applyFont="1" applyFill="1" applyBorder="1" applyAlignment="1">
      <alignment horizontal="center" wrapText="1"/>
    </xf>
    <xf numFmtId="0" fontId="10" fillId="7" borderId="3" xfId="0" applyFont="1" applyFill="1" applyBorder="1" applyAlignment="1">
      <alignment horizontal="center" vertical="center" wrapText="1"/>
    </xf>
    <xf numFmtId="0" fontId="0" fillId="4" borderId="27" xfId="0" applyFill="1" applyBorder="1" applyAlignment="1" applyProtection="1">
      <alignment horizontal="left" vertical="center"/>
    </xf>
    <xf numFmtId="0" fontId="0" fillId="4" borderId="28" xfId="0" applyFill="1" applyBorder="1" applyAlignment="1" applyProtection="1">
      <alignment horizontal="left" vertical="center"/>
    </xf>
    <xf numFmtId="0" fontId="0" fillId="0" borderId="0" xfId="0" applyBorder="1" applyAlignment="1" applyProtection="1">
      <alignment horizontal="left" vertical="center"/>
      <protection locked="0"/>
    </xf>
    <xf numFmtId="0" fontId="14" fillId="0" borderId="0" xfId="0" applyFont="1" applyBorder="1" applyAlignment="1" applyProtection="1">
      <alignment horizontal="left" vertical="center"/>
      <protection locked="0"/>
    </xf>
    <xf numFmtId="0" fontId="24" fillId="0" borderId="0" xfId="0" applyFont="1" applyBorder="1" applyAlignment="1" applyProtection="1">
      <alignment horizontal="left" vertical="center"/>
      <protection locked="0"/>
    </xf>
    <xf numFmtId="0" fontId="18" fillId="0" borderId="0" xfId="0" applyFont="1" applyBorder="1" applyAlignment="1" applyProtection="1">
      <alignment horizontal="right"/>
      <protection locked="0"/>
    </xf>
    <xf numFmtId="0" fontId="9" fillId="0" borderId="0" xfId="0" applyFont="1" applyProtection="1">
      <protection locked="0"/>
    </xf>
    <xf numFmtId="0" fontId="25" fillId="0" borderId="0" xfId="0" applyFont="1" applyBorder="1" applyProtection="1">
      <protection locked="0"/>
    </xf>
    <xf numFmtId="0" fontId="24" fillId="0" borderId="0" xfId="0" applyFont="1" applyBorder="1" applyProtection="1">
      <protection locked="0"/>
    </xf>
    <xf numFmtId="0" fontId="9" fillId="0" borderId="0" xfId="0" applyFont="1" applyBorder="1" applyProtection="1">
      <protection locked="0"/>
    </xf>
    <xf numFmtId="0" fontId="0" fillId="0" borderId="0" xfId="0" applyFill="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26" fillId="0" borderId="0" xfId="0" applyFont="1" applyBorder="1" applyAlignment="1" applyProtection="1">
      <alignment horizontal="left" vertical="center"/>
      <protection locked="0"/>
    </xf>
    <xf numFmtId="167" fontId="18" fillId="5" borderId="8" xfId="0" applyNumberFormat="1" applyFont="1" applyFill="1" applyBorder="1" applyAlignment="1" applyProtection="1">
      <alignment horizontal="center" vertical="center" wrapText="1"/>
      <protection locked="0"/>
    </xf>
    <xf numFmtId="167" fontId="18" fillId="5" borderId="3" xfId="0" applyNumberFormat="1" applyFont="1" applyFill="1" applyBorder="1" applyAlignment="1" applyProtection="1">
      <alignment horizontal="center" vertical="center" wrapText="1"/>
      <protection locked="0"/>
    </xf>
    <xf numFmtId="167" fontId="18" fillId="5" borderId="3" xfId="6" applyNumberFormat="1" applyFont="1" applyFill="1" applyBorder="1" applyAlignment="1" applyProtection="1">
      <alignment horizontal="center" vertical="center" wrapText="1"/>
      <protection locked="0"/>
    </xf>
    <xf numFmtId="167" fontId="18" fillId="5" borderId="7" xfId="6" applyNumberFormat="1" applyFont="1" applyFill="1" applyBorder="1" applyAlignment="1" applyProtection="1">
      <alignment horizontal="center" vertical="center" wrapText="1"/>
      <protection locked="0"/>
    </xf>
    <xf numFmtId="167" fontId="18" fillId="5" borderId="6" xfId="6"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7" xfId="0" applyBorder="1" applyAlignment="1" applyProtection="1">
      <alignment horizontal="left" vertical="center"/>
      <protection locked="0"/>
    </xf>
    <xf numFmtId="0" fontId="0" fillId="0" borderId="0" xfId="0" applyBorder="1" applyAlignment="1"/>
    <xf numFmtId="0" fontId="28" fillId="7" borderId="30" xfId="0" applyFont="1" applyFill="1" applyBorder="1" applyAlignment="1">
      <alignment horizontal="center" vertical="center" wrapText="1"/>
    </xf>
    <xf numFmtId="0" fontId="34" fillId="0" borderId="0" xfId="0" applyFont="1" applyBorder="1" applyAlignment="1" applyProtection="1">
      <alignment horizontal="left" vertical="center"/>
      <protection locked="0"/>
    </xf>
    <xf numFmtId="0" fontId="30" fillId="0" borderId="0" xfId="0" applyFont="1" applyAlignment="1" applyProtection="1">
      <alignment horizontal="left" vertical="center"/>
      <protection locked="0"/>
    </xf>
    <xf numFmtId="0" fontId="14"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165" fontId="36" fillId="3" borderId="36" xfId="6" applyFont="1" applyFill="1" applyBorder="1" applyProtection="1">
      <alignment horizontal="center" vertical="center" wrapText="1"/>
    </xf>
    <xf numFmtId="165" fontId="36" fillId="3" borderId="13" xfId="6" applyFont="1" applyFill="1" applyBorder="1" applyProtection="1">
      <alignment horizontal="center" vertical="center" wrapText="1"/>
    </xf>
    <xf numFmtId="0" fontId="33" fillId="0" borderId="0" xfId="0" applyFont="1" applyBorder="1" applyAlignment="1" applyProtection="1">
      <alignment horizontal="left" vertical="center"/>
      <protection locked="0"/>
    </xf>
    <xf numFmtId="0" fontId="36" fillId="0" borderId="0" xfId="0" applyFont="1" applyBorder="1" applyAlignment="1" applyProtection="1">
      <alignment horizontal="right" vertical="center"/>
      <protection locked="0"/>
    </xf>
    <xf numFmtId="166" fontId="14" fillId="0" borderId="0" xfId="0" applyNumberFormat="1" applyFont="1" applyFill="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37" fillId="0" borderId="0" xfId="0" applyFont="1" applyBorder="1" applyAlignment="1" applyProtection="1">
      <alignment horizontal="left" vertical="center"/>
      <protection locked="0"/>
    </xf>
    <xf numFmtId="0" fontId="38" fillId="0" borderId="0" xfId="0" applyFont="1"/>
    <xf numFmtId="0" fontId="20" fillId="4" borderId="38" xfId="0" applyFont="1" applyFill="1" applyBorder="1" applyAlignment="1" applyProtection="1">
      <alignment horizontal="left" vertical="center"/>
    </xf>
    <xf numFmtId="0" fontId="0" fillId="4" borderId="39" xfId="0" applyFill="1" applyBorder="1" applyAlignment="1" applyProtection="1">
      <alignment horizontal="left" vertical="center"/>
    </xf>
    <xf numFmtId="0" fontId="32" fillId="0" borderId="40" xfId="0" quotePrefix="1" applyFont="1" applyFill="1" applyBorder="1" applyAlignment="1" applyProtection="1">
      <alignment horizontal="center" vertical="center"/>
      <protection locked="0"/>
    </xf>
    <xf numFmtId="0" fontId="16" fillId="0" borderId="41" xfId="0" quotePrefix="1" applyFont="1" applyFill="1" applyBorder="1" applyAlignment="1" applyProtection="1">
      <alignment horizontal="center" vertical="center"/>
      <protection locked="0"/>
    </xf>
    <xf numFmtId="0" fontId="35" fillId="4" borderId="47" xfId="0" applyFont="1" applyFill="1" applyBorder="1" applyAlignment="1" applyProtection="1">
      <alignment horizontal="center" vertical="center"/>
    </xf>
    <xf numFmtId="167" fontId="18" fillId="5" borderId="6" xfId="0" applyNumberFormat="1" applyFont="1" applyFill="1" applyBorder="1" applyAlignment="1" applyProtection="1">
      <alignment horizontal="center" vertical="center" wrapText="1"/>
      <protection locked="0"/>
    </xf>
    <xf numFmtId="167" fontId="18" fillId="5" borderId="8" xfId="6" applyNumberFormat="1" applyFont="1" applyFill="1" applyBorder="1" applyAlignment="1" applyProtection="1">
      <alignment horizontal="center" vertical="center" wrapText="1"/>
      <protection locked="0"/>
    </xf>
    <xf numFmtId="165" fontId="40" fillId="3" borderId="36" xfId="6" applyFont="1" applyFill="1" applyBorder="1" applyProtection="1">
      <alignment horizontal="center" vertical="center" wrapText="1"/>
    </xf>
    <xf numFmtId="0" fontId="41" fillId="8" borderId="28" xfId="0" applyFont="1" applyFill="1" applyBorder="1" applyAlignment="1" applyProtection="1">
      <alignment wrapText="1"/>
    </xf>
    <xf numFmtId="0" fontId="41" fillId="8" borderId="0" xfId="0" applyFont="1" applyFill="1" applyBorder="1" applyAlignment="1" applyProtection="1">
      <alignment wrapText="1"/>
    </xf>
    <xf numFmtId="0" fontId="41" fillId="8" borderId="22" xfId="0" applyFont="1" applyFill="1" applyBorder="1" applyAlignment="1" applyProtection="1">
      <alignment horizontal="center" vertical="center" wrapText="1"/>
    </xf>
    <xf numFmtId="0" fontId="41" fillId="8" borderId="23" xfId="0" applyFont="1" applyFill="1" applyBorder="1" applyAlignment="1" applyProtection="1">
      <alignment horizontal="center" vertical="center" wrapText="1"/>
    </xf>
    <xf numFmtId="164" fontId="27" fillId="8" borderId="11" xfId="0" applyNumberFormat="1" applyFont="1" applyFill="1" applyBorder="1" applyAlignment="1" applyProtection="1">
      <alignment horizontal="center" vertical="center"/>
      <protection locked="0"/>
    </xf>
    <xf numFmtId="164" fontId="27" fillId="8" borderId="37" xfId="0" quotePrefix="1" applyNumberFormat="1"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0" fillId="4" borderId="35" xfId="6"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23" fillId="0" borderId="0" xfId="0" applyFont="1" applyAlignment="1" applyProtection="1">
      <alignment horizontal="left" vertical="center"/>
      <protection locked="0"/>
    </xf>
    <xf numFmtId="0" fontId="45" fillId="0" borderId="0" xfId="0" applyFont="1"/>
    <xf numFmtId="0" fontId="41" fillId="8" borderId="11" xfId="0" applyFont="1" applyFill="1" applyBorder="1" applyAlignment="1" applyProtection="1">
      <alignment horizontal="center" wrapText="1"/>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pplyProtection="1">
      <alignment horizontal="left" vertical="center"/>
      <protection locked="0"/>
    </xf>
    <xf numFmtId="0" fontId="23" fillId="0" borderId="0" xfId="0" applyFont="1" applyBorder="1" applyAlignment="1">
      <alignment horizontal="center"/>
    </xf>
    <xf numFmtId="0" fontId="23" fillId="0" borderId="0" xfId="0" applyFont="1" applyBorder="1" applyAlignment="1" applyProtection="1">
      <alignment horizontal="center" vertical="top" wrapText="1"/>
      <protection locked="0"/>
    </xf>
    <xf numFmtId="0" fontId="0" fillId="0" borderId="0" xfId="0" applyAlignment="1" applyProtection="1">
      <alignment horizontal="left" vertical="center"/>
      <protection locked="0"/>
    </xf>
    <xf numFmtId="0" fontId="28" fillId="0" borderId="29" xfId="0" applyFont="1" applyFill="1" applyBorder="1" applyAlignment="1">
      <alignment horizontal="right"/>
    </xf>
    <xf numFmtId="0" fontId="50" fillId="0" borderId="0" xfId="0" applyFont="1"/>
    <xf numFmtId="168" fontId="51" fillId="0" borderId="30" xfId="0" applyNumberFormat="1" applyFont="1" applyBorder="1" applyAlignment="1">
      <alignment horizontal="center"/>
    </xf>
    <xf numFmtId="164" fontId="14" fillId="0" borderId="0" xfId="0" applyNumberFormat="1" applyFont="1" applyBorder="1" applyAlignment="1" applyProtection="1">
      <alignment horizontal="left" vertical="center"/>
      <protection locked="0"/>
    </xf>
    <xf numFmtId="164" fontId="25" fillId="0" borderId="0" xfId="0" applyNumberFormat="1" applyFont="1" applyBorder="1" applyProtection="1">
      <protection locked="0"/>
    </xf>
    <xf numFmtId="0" fontId="14" fillId="0" borderId="0" xfId="0" quotePrefix="1" applyFont="1" applyBorder="1" applyAlignment="1" applyProtection="1">
      <alignment horizontal="left" vertical="center"/>
      <protection locked="0"/>
    </xf>
    <xf numFmtId="2" fontId="15" fillId="0" borderId="0" xfId="0" applyNumberFormat="1" applyFont="1" applyAlignment="1">
      <alignment horizontal="center"/>
    </xf>
    <xf numFmtId="0" fontId="28" fillId="10" borderId="0" xfId="0" applyFont="1" applyFill="1" applyAlignment="1">
      <alignment horizontal="center"/>
    </xf>
    <xf numFmtId="0" fontId="11" fillId="9" borderId="3" xfId="0" applyFont="1" applyFill="1" applyBorder="1" applyAlignment="1">
      <alignment horizontal="right"/>
    </xf>
    <xf numFmtId="0" fontId="28" fillId="9" borderId="0" xfId="0" applyFont="1" applyFill="1" applyBorder="1" applyAlignment="1">
      <alignment horizontal="right"/>
    </xf>
    <xf numFmtId="2" fontId="15" fillId="0" borderId="0" xfId="0" applyNumberFormat="1" applyFont="1" applyBorder="1" applyAlignment="1">
      <alignment horizontal="center"/>
    </xf>
    <xf numFmtId="0" fontId="11" fillId="9" borderId="0" xfId="0" applyFont="1" applyFill="1" applyBorder="1" applyAlignment="1">
      <alignment horizontal="right"/>
    </xf>
    <xf numFmtId="2" fontId="10" fillId="0" borderId="0" xfId="0" applyNumberFormat="1" applyFont="1" applyAlignment="1">
      <alignment horizontal="center"/>
    </xf>
    <xf numFmtId="168" fontId="10" fillId="0" borderId="0" xfId="0" applyNumberFormat="1" applyFont="1" applyAlignment="1">
      <alignment horizontal="center"/>
    </xf>
    <xf numFmtId="0" fontId="10" fillId="0" borderId="0" xfId="0" applyFont="1" applyAlignment="1">
      <alignment horizontal="center"/>
    </xf>
    <xf numFmtId="0" fontId="11" fillId="9" borderId="24" xfId="0" applyFont="1" applyFill="1" applyBorder="1" applyAlignment="1">
      <alignment horizontal="right"/>
    </xf>
    <xf numFmtId="0" fontId="49" fillId="0" borderId="56" xfId="0" applyFont="1" applyBorder="1" applyAlignment="1" applyProtection="1">
      <alignment horizontal="left" vertical="center" wrapText="1"/>
      <protection locked="0"/>
    </xf>
    <xf numFmtId="0" fontId="11" fillId="0" borderId="7" xfId="0" applyFont="1" applyFill="1" applyBorder="1" applyAlignment="1">
      <alignment horizontal="right"/>
    </xf>
    <xf numFmtId="0" fontId="29" fillId="6" borderId="7" xfId="0" applyFont="1" applyFill="1" applyBorder="1" applyAlignment="1">
      <alignment horizontal="right"/>
    </xf>
    <xf numFmtId="0" fontId="51" fillId="0" borderId="30" xfId="0" applyFont="1" applyBorder="1" applyAlignment="1">
      <alignment horizontal="center"/>
    </xf>
    <xf numFmtId="0" fontId="28" fillId="6" borderId="7" xfId="0" applyFont="1" applyFill="1" applyBorder="1" applyAlignment="1">
      <alignment horizontal="right"/>
    </xf>
    <xf numFmtId="0" fontId="0" fillId="0" borderId="0" xfId="0" applyAlignment="1" applyProtection="1">
      <alignment horizontal="left" vertical="center"/>
    </xf>
    <xf numFmtId="0" fontId="0" fillId="0" borderId="0" xfId="0" applyBorder="1" applyAlignment="1" applyProtection="1">
      <alignment horizontal="left" vertical="center"/>
    </xf>
    <xf numFmtId="2" fontId="0" fillId="0" borderId="0" xfId="0" applyNumberFormat="1" applyBorder="1" applyAlignment="1" applyProtection="1">
      <alignment horizontal="left" vertical="center"/>
    </xf>
    <xf numFmtId="14" fontId="11" fillId="0" borderId="0" xfId="0" applyNumberFormat="1" applyFont="1" applyFill="1" applyBorder="1" applyAlignment="1" applyProtection="1">
      <alignment horizontal="center"/>
    </xf>
    <xf numFmtId="0" fontId="0" fillId="0" borderId="0" xfId="0" applyFill="1" applyBorder="1" applyAlignment="1" applyProtection="1">
      <alignment wrapText="1"/>
    </xf>
    <xf numFmtId="0" fontId="11" fillId="0" borderId="0" xfId="0" applyFont="1" applyFill="1" applyBorder="1" applyAlignment="1" applyProtection="1">
      <alignment horizontal="center"/>
    </xf>
    <xf numFmtId="0" fontId="0" fillId="0" borderId="0" xfId="0" applyFill="1" applyAlignment="1" applyProtection="1">
      <alignment horizontal="left" vertical="center"/>
    </xf>
    <xf numFmtId="0" fontId="0" fillId="0" borderId="0" xfId="0" applyFont="1" applyFill="1" applyAlignment="1" applyProtection="1">
      <alignment horizontal="left" vertical="center"/>
    </xf>
    <xf numFmtId="0" fontId="36" fillId="0" borderId="0" xfId="0" applyFont="1" applyBorder="1" applyAlignment="1" applyProtection="1">
      <alignment horizontal="right" vertical="center"/>
    </xf>
    <xf numFmtId="0" fontId="40" fillId="0" borderId="0" xfId="0" applyFont="1" applyAlignment="1" applyProtection="1">
      <alignment horizontal="left" vertical="center"/>
    </xf>
    <xf numFmtId="0" fontId="39" fillId="0" borderId="0" xfId="0" applyFont="1" applyAlignment="1" applyProtection="1">
      <alignment horizontal="left" vertical="center"/>
    </xf>
    <xf numFmtId="0" fontId="49" fillId="0" borderId="0" xfId="0" applyFont="1" applyAlignment="1" applyProtection="1">
      <alignment horizontal="left" vertical="center" wrapText="1"/>
    </xf>
    <xf numFmtId="0" fontId="19" fillId="0" borderId="0" xfId="0" applyFont="1" applyAlignment="1" applyProtection="1">
      <alignment horizontal="left" vertical="center"/>
    </xf>
    <xf numFmtId="0" fontId="49" fillId="0" borderId="0" xfId="0" applyFont="1" applyAlignment="1" applyProtection="1">
      <alignment horizontal="left" vertical="center"/>
    </xf>
    <xf numFmtId="0" fontId="12" fillId="0" borderId="0" xfId="0" applyFont="1" applyAlignment="1" applyProtection="1">
      <alignment horizontal="left" vertical="center"/>
    </xf>
    <xf numFmtId="0" fontId="49" fillId="0" borderId="56" xfId="0" applyFont="1" applyBorder="1" applyAlignment="1" applyProtection="1">
      <alignment horizontal="left" vertical="center" wrapText="1"/>
    </xf>
    <xf numFmtId="0" fontId="14" fillId="0" borderId="0" xfId="0" applyFont="1" applyAlignment="1" applyProtection="1">
      <alignment horizontal="left" vertical="center"/>
    </xf>
    <xf numFmtId="1" fontId="14" fillId="0" borderId="0" xfId="0" applyNumberFormat="1" applyFont="1" applyAlignment="1" applyProtection="1">
      <alignment horizontal="center" vertical="center"/>
    </xf>
    <xf numFmtId="1" fontId="14" fillId="0" borderId="0" xfId="0" applyNumberFormat="1" applyFont="1" applyBorder="1" applyAlignment="1" applyProtection="1">
      <alignment horizontal="left" vertical="center"/>
    </xf>
    <xf numFmtId="0" fontId="14" fillId="0" borderId="0" xfId="0" applyFont="1" applyBorder="1" applyAlignment="1" applyProtection="1">
      <alignment horizontal="lef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center"/>
    </xf>
    <xf numFmtId="0" fontId="23" fillId="0" borderId="0" xfId="0" applyFont="1" applyAlignment="1" applyProtection="1">
      <alignment horizontal="center" vertical="center"/>
    </xf>
    <xf numFmtId="0" fontId="23" fillId="0" borderId="0" xfId="0" applyFont="1" applyBorder="1" applyAlignment="1" applyProtection="1">
      <alignment horizontal="center" vertical="top" wrapText="1"/>
    </xf>
    <xf numFmtId="0" fontId="13" fillId="0" borderId="0" xfId="0" applyFont="1" applyFill="1" applyBorder="1" applyAlignment="1" applyProtection="1">
      <alignment horizontal="center" vertical="center"/>
    </xf>
    <xf numFmtId="168" fontId="27" fillId="8" borderId="49" xfId="0" applyNumberFormat="1" applyFont="1" applyFill="1" applyBorder="1" applyAlignment="1" applyProtection="1">
      <alignment horizontal="center" vertical="center" wrapText="1"/>
    </xf>
    <xf numFmtId="164" fontId="16" fillId="3" borderId="5" xfId="0" applyNumberFormat="1" applyFont="1" applyFill="1" applyBorder="1" applyAlignment="1" applyProtection="1">
      <alignment horizontal="center" vertical="center" wrapText="1"/>
    </xf>
    <xf numFmtId="167" fontId="27" fillId="0" borderId="9" xfId="6" applyNumberFormat="1" applyFont="1" applyFill="1" applyBorder="1" applyAlignment="1" applyProtection="1">
      <alignment horizontal="center" vertical="center" wrapText="1"/>
    </xf>
    <xf numFmtId="167" fontId="27" fillId="0" borderId="9" xfId="0" applyNumberFormat="1" applyFont="1" applyFill="1" applyBorder="1" applyAlignment="1" applyProtection="1">
      <alignment horizontal="center" vertical="center" wrapText="1"/>
    </xf>
    <xf numFmtId="167" fontId="27" fillId="0" borderId="31" xfId="0" applyNumberFormat="1" applyFont="1" applyFill="1" applyBorder="1" applyAlignment="1" applyProtection="1">
      <alignment horizontal="center" vertical="center"/>
    </xf>
    <xf numFmtId="1" fontId="27" fillId="0" borderId="19" xfId="9" applyNumberFormat="1" applyFont="1" applyFill="1" applyBorder="1" applyAlignment="1" applyProtection="1">
      <alignment horizontal="center" vertical="center"/>
    </xf>
    <xf numFmtId="164" fontId="17" fillId="3" borderId="10" xfId="5" applyFont="1" applyFill="1" applyBorder="1" applyProtection="1">
      <alignment horizontal="center" vertical="center"/>
    </xf>
    <xf numFmtId="164" fontId="17" fillId="3" borderId="4" xfId="5" applyFont="1" applyFill="1" applyBorder="1" applyProtection="1">
      <alignment horizontal="center" vertical="center"/>
    </xf>
    <xf numFmtId="0" fontId="0" fillId="0" borderId="0" xfId="0" applyAlignment="1">
      <alignment vertical="center"/>
    </xf>
    <xf numFmtId="0" fontId="56" fillId="0" borderId="0" xfId="12" applyFont="1" applyProtection="1">
      <protection locked="0"/>
    </xf>
    <xf numFmtId="0" fontId="57" fillId="0" borderId="0" xfId="12" applyFont="1" applyAlignment="1" applyProtection="1">
      <alignment horizontal="center"/>
      <protection locked="0"/>
    </xf>
    <xf numFmtId="0" fontId="57" fillId="0" borderId="0" xfId="12" applyFont="1" applyAlignment="1" applyProtection="1">
      <protection locked="0"/>
    </xf>
    <xf numFmtId="0" fontId="59" fillId="0" borderId="0" xfId="12" applyFont="1" applyFill="1" applyBorder="1" applyProtection="1">
      <protection locked="0"/>
    </xf>
    <xf numFmtId="0" fontId="59" fillId="0" borderId="0" xfId="12" applyFont="1" applyFill="1" applyBorder="1" applyAlignment="1" applyProtection="1">
      <protection locked="0"/>
    </xf>
    <xf numFmtId="0" fontId="61" fillId="0" borderId="0" xfId="12" applyFont="1" applyFill="1" applyBorder="1" applyAlignment="1" applyProtection="1">
      <alignment horizontal="center"/>
      <protection locked="0"/>
    </xf>
    <xf numFmtId="0" fontId="61" fillId="0" borderId="0" xfId="12" applyFont="1" applyFill="1" applyBorder="1" applyProtection="1">
      <protection locked="0"/>
    </xf>
    <xf numFmtId="0" fontId="59" fillId="0" borderId="0" xfId="12" applyFont="1" applyFill="1" applyBorder="1" applyAlignment="1" applyProtection="1">
      <alignment horizontal="center"/>
      <protection locked="0"/>
    </xf>
    <xf numFmtId="14" fontId="61" fillId="0" borderId="0" xfId="12" applyNumberFormat="1" applyFont="1" applyFill="1" applyBorder="1" applyAlignment="1" applyProtection="1">
      <protection locked="0"/>
    </xf>
    <xf numFmtId="14" fontId="61" fillId="0" borderId="0" xfId="12" applyNumberFormat="1" applyFont="1" applyFill="1" applyBorder="1" applyAlignment="1" applyProtection="1">
      <alignment horizontal="center"/>
      <protection locked="0"/>
    </xf>
    <xf numFmtId="14" fontId="60" fillId="0" borderId="0" xfId="12" applyNumberFormat="1" applyFont="1" applyFill="1" applyBorder="1" applyAlignment="1" applyProtection="1">
      <alignment horizontal="left"/>
      <protection locked="0"/>
    </xf>
    <xf numFmtId="0" fontId="62" fillId="0" borderId="0" xfId="12" applyFont="1" applyFill="1" applyBorder="1" applyProtection="1">
      <protection locked="0"/>
    </xf>
    <xf numFmtId="0" fontId="62" fillId="0" borderId="0" xfId="12" applyFont="1" applyFill="1" applyBorder="1" applyAlignment="1" applyProtection="1">
      <alignment horizontal="center"/>
      <protection locked="0"/>
    </xf>
    <xf numFmtId="14" fontId="63" fillId="0" borderId="0" xfId="12" applyNumberFormat="1" applyFont="1" applyFill="1" applyBorder="1" applyAlignment="1" applyProtection="1">
      <alignment horizontal="center"/>
      <protection locked="0"/>
    </xf>
    <xf numFmtId="0" fontId="56" fillId="0" borderId="0" xfId="12" applyFont="1" applyFill="1" applyProtection="1">
      <protection locked="0"/>
    </xf>
    <xf numFmtId="43" fontId="65" fillId="9" borderId="3" xfId="13" applyFont="1" applyFill="1" applyBorder="1" applyProtection="1"/>
    <xf numFmtId="43" fontId="65" fillId="9" borderId="11" xfId="13" applyFont="1" applyFill="1" applyBorder="1" applyProtection="1"/>
    <xf numFmtId="0" fontId="59" fillId="0" borderId="0" xfId="12" applyFont="1" applyProtection="1">
      <protection locked="0"/>
    </xf>
    <xf numFmtId="43" fontId="65" fillId="12" borderId="69" xfId="13" applyFont="1" applyFill="1" applyBorder="1" applyProtection="1"/>
    <xf numFmtId="43" fontId="65" fillId="9" borderId="69" xfId="13" applyFont="1" applyFill="1" applyBorder="1" applyProtection="1"/>
    <xf numFmtId="0" fontId="62" fillId="0" borderId="0" xfId="12" applyFont="1" applyFill="1" applyProtection="1">
      <protection locked="0"/>
    </xf>
    <xf numFmtId="10" fontId="65" fillId="9" borderId="69" xfId="13" applyNumberFormat="1" applyFont="1" applyFill="1" applyBorder="1" applyProtection="1"/>
    <xf numFmtId="0" fontId="62" fillId="0" borderId="0" xfId="12" applyFont="1" applyProtection="1">
      <protection locked="0"/>
    </xf>
    <xf numFmtId="10" fontId="65" fillId="9" borderId="0" xfId="13" applyNumberFormat="1" applyFont="1" applyFill="1" applyBorder="1" applyProtection="1"/>
    <xf numFmtId="10" fontId="64" fillId="9" borderId="0" xfId="13" applyNumberFormat="1" applyFont="1" applyFill="1" applyBorder="1" applyProtection="1"/>
    <xf numFmtId="0" fontId="31" fillId="0" borderId="0" xfId="0" applyFont="1" applyAlignment="1" applyProtection="1">
      <alignment vertical="center" wrapText="1"/>
      <protection locked="0"/>
    </xf>
    <xf numFmtId="0" fontId="56" fillId="0" borderId="0" xfId="12" applyFont="1" applyFill="1" applyAlignment="1" applyProtection="1">
      <protection locked="0"/>
    </xf>
    <xf numFmtId="168" fontId="10" fillId="13" borderId="0" xfId="0" applyNumberFormat="1" applyFont="1" applyFill="1" applyAlignment="1">
      <alignment horizontal="center"/>
    </xf>
    <xf numFmtId="0" fontId="23" fillId="0" borderId="0" xfId="0" applyFont="1" applyBorder="1" applyAlignment="1" applyProtection="1">
      <alignment horizontal="center" vertical="center"/>
    </xf>
    <xf numFmtId="0" fontId="28" fillId="13" borderId="3" xfId="0" applyFont="1" applyFill="1" applyBorder="1" applyAlignment="1">
      <alignment horizontal="right"/>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0" fontId="25" fillId="0" borderId="0" xfId="0" applyFont="1" applyBorder="1" applyAlignment="1" applyProtection="1">
      <alignment horizontal="left" vertical="center"/>
      <protection locked="0"/>
    </xf>
    <xf numFmtId="0" fontId="23" fillId="0" borderId="0" xfId="0" applyFont="1" applyBorder="1" applyAlignment="1" applyProtection="1">
      <alignment horizontal="center" vertical="center"/>
      <protection locked="0"/>
    </xf>
    <xf numFmtId="0" fontId="0" fillId="0" borderId="0" xfId="0" applyAlignment="1" applyProtection="1">
      <alignment horizontal="left" vertical="center"/>
    </xf>
    <xf numFmtId="0" fontId="41" fillId="8" borderId="33" xfId="0" applyFont="1" applyFill="1" applyBorder="1" applyAlignment="1" applyProtection="1">
      <alignment horizontal="center" vertical="center" wrapText="1"/>
    </xf>
    <xf numFmtId="0" fontId="41" fillId="8" borderId="44" xfId="0" applyFont="1" applyFill="1" applyBorder="1" applyAlignment="1" applyProtection="1">
      <alignment horizontal="center" vertical="center" wrapText="1"/>
    </xf>
    <xf numFmtId="0" fontId="31" fillId="0" borderId="0" xfId="0" applyFont="1" applyAlignment="1" applyProtection="1">
      <alignment horizontal="left" vertical="center" wrapText="1"/>
      <protection locked="0"/>
    </xf>
    <xf numFmtId="168" fontId="15" fillId="0" borderId="0" xfId="0" applyNumberFormat="1" applyFont="1" applyAlignment="1">
      <alignment horizontal="center" wrapText="1"/>
    </xf>
    <xf numFmtId="49" fontId="64" fillId="9" borderId="45"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wrapText="1"/>
    </xf>
    <xf numFmtId="49" fontId="64" fillId="9" borderId="51" xfId="12" applyNumberFormat="1" applyFont="1" applyFill="1" applyBorder="1" applyAlignment="1" applyProtection="1">
      <alignment horizontal="center" vertical="center"/>
    </xf>
    <xf numFmtId="0" fontId="59" fillId="0" borderId="65" xfId="12" applyFont="1" applyFill="1" applyBorder="1" applyAlignment="1" applyProtection="1">
      <alignment horizontal="center"/>
    </xf>
    <xf numFmtId="166" fontId="64" fillId="9" borderId="45" xfId="12" applyNumberFormat="1" applyFont="1" applyFill="1" applyBorder="1" applyAlignment="1" applyProtection="1">
      <alignment horizontal="center"/>
    </xf>
    <xf numFmtId="43" fontId="64" fillId="9" borderId="11" xfId="13" applyFont="1" applyFill="1" applyBorder="1" applyAlignment="1" applyProtection="1">
      <alignment horizontal="center"/>
    </xf>
    <xf numFmtId="43" fontId="64" fillId="9" borderId="8" xfId="13" applyFont="1" applyFill="1" applyBorder="1" applyAlignment="1" applyProtection="1">
      <alignment horizontal="center"/>
    </xf>
    <xf numFmtId="0" fontId="59" fillId="0" borderId="4" xfId="12" applyFont="1" applyFill="1" applyBorder="1" applyAlignment="1" applyProtection="1">
      <alignment horizontal="center"/>
    </xf>
    <xf numFmtId="166" fontId="64" fillId="9" borderId="66" xfId="12" applyNumberFormat="1" applyFont="1" applyFill="1" applyBorder="1" applyAlignment="1" applyProtection="1">
      <alignment horizontal="center"/>
    </xf>
    <xf numFmtId="43" fontId="64" fillId="9" borderId="3" xfId="13" applyFont="1" applyFill="1" applyBorder="1" applyAlignment="1" applyProtection="1">
      <alignment horizontal="center"/>
    </xf>
    <xf numFmtId="0" fontId="64" fillId="9" borderId="68" xfId="12" applyFont="1" applyFill="1" applyBorder="1" applyAlignment="1" applyProtection="1">
      <alignment horizontal="left"/>
    </xf>
    <xf numFmtId="0" fontId="64" fillId="9" borderId="70" xfId="12" applyFont="1" applyFill="1" applyBorder="1" applyAlignment="1" applyProtection="1">
      <alignment horizontal="left"/>
    </xf>
    <xf numFmtId="0" fontId="55" fillId="0" borderId="0" xfId="12" applyFont="1" applyAlignment="1" applyProtection="1">
      <alignment horizontal="left"/>
    </xf>
    <xf numFmtId="0" fontId="56" fillId="0" borderId="0" xfId="12" applyFont="1" applyProtection="1"/>
    <xf numFmtId="0" fontId="56" fillId="0" borderId="0" xfId="12" applyFont="1" applyAlignment="1" applyProtection="1">
      <alignment horizontal="left"/>
    </xf>
    <xf numFmtId="0" fontId="57" fillId="0" borderId="0" xfId="12" applyFont="1" applyAlignment="1" applyProtection="1">
      <alignment horizontal="center"/>
    </xf>
    <xf numFmtId="0" fontId="57" fillId="0" borderId="0" xfId="12" applyFont="1" applyAlignment="1" applyProtection="1"/>
    <xf numFmtId="0" fontId="58" fillId="0" borderId="0" xfId="12" applyFont="1" applyFill="1" applyBorder="1" applyProtection="1"/>
    <xf numFmtId="0" fontId="59" fillId="0" borderId="0" xfId="12" applyFont="1" applyFill="1" applyBorder="1" applyProtection="1"/>
    <xf numFmtId="0" fontId="59" fillId="0" borderId="0" xfId="12" applyFont="1" applyFill="1" applyBorder="1" applyAlignment="1" applyProtection="1"/>
    <xf numFmtId="0" fontId="59" fillId="0" borderId="7" xfId="12" applyFont="1" applyFill="1" applyBorder="1" applyAlignment="1" applyProtection="1"/>
    <xf numFmtId="0" fontId="59" fillId="0" borderId="24" xfId="12" applyFont="1" applyFill="1" applyBorder="1" applyAlignment="1" applyProtection="1"/>
    <xf numFmtId="0" fontId="59" fillId="0" borderId="25" xfId="12" applyFont="1" applyFill="1" applyBorder="1" applyAlignment="1" applyProtection="1"/>
    <xf numFmtId="0" fontId="67" fillId="0" borderId="0" xfId="12" applyFont="1" applyFill="1" applyBorder="1" applyAlignment="1" applyProtection="1"/>
    <xf numFmtId="0" fontId="60" fillId="0" borderId="0" xfId="12" applyFont="1" applyFill="1" applyBorder="1" applyAlignment="1" applyProtection="1"/>
    <xf numFmtId="0" fontId="61" fillId="0" borderId="0" xfId="12" applyFont="1" applyFill="1" applyBorder="1" applyAlignment="1" applyProtection="1">
      <alignment horizontal="center"/>
    </xf>
    <xf numFmtId="0" fontId="60" fillId="0" borderId="0" xfId="12" applyFont="1" applyFill="1" applyBorder="1" applyProtection="1"/>
    <xf numFmtId="0" fontId="61" fillId="0" borderId="0" xfId="12" applyFont="1" applyFill="1" applyBorder="1" applyProtection="1"/>
    <xf numFmtId="0" fontId="61" fillId="0" borderId="0" xfId="12" applyFont="1" applyFill="1" applyBorder="1" applyAlignment="1" applyProtection="1">
      <alignment horizontal="left"/>
    </xf>
    <xf numFmtId="14" fontId="61" fillId="0" borderId="7" xfId="12" applyNumberFormat="1" applyFont="1" applyFill="1" applyBorder="1" applyAlignment="1" applyProtection="1">
      <alignment horizontal="center"/>
    </xf>
    <xf numFmtId="14" fontId="61" fillId="0" borderId="25" xfId="12" applyNumberFormat="1" applyFont="1" applyFill="1" applyBorder="1" applyAlignment="1" applyProtection="1">
      <alignment horizontal="center"/>
    </xf>
    <xf numFmtId="0" fontId="59"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0" xfId="12" applyNumberFormat="1" applyFont="1" applyFill="1" applyBorder="1" applyAlignment="1" applyProtection="1"/>
    <xf numFmtId="0" fontId="60" fillId="0" borderId="0" xfId="12" applyFont="1" applyFill="1" applyBorder="1" applyAlignment="1" applyProtection="1">
      <alignment horizontal="left"/>
    </xf>
    <xf numFmtId="0" fontId="58" fillId="0" borderId="0" xfId="0" applyFont="1" applyBorder="1" applyAlignment="1" applyProtection="1">
      <alignment horizontal="left" vertical="center"/>
    </xf>
    <xf numFmtId="0" fontId="0" fillId="0" borderId="0" xfId="0" applyFont="1" applyBorder="1" applyAlignment="1" applyProtection="1"/>
    <xf numFmtId="14" fontId="60" fillId="0" borderId="0" xfId="12" applyNumberFormat="1" applyFont="1" applyFill="1" applyBorder="1" applyAlignment="1" applyProtection="1"/>
    <xf numFmtId="0" fontId="62" fillId="0" borderId="0" xfId="12" applyFont="1" applyFill="1" applyBorder="1" applyProtection="1"/>
    <xf numFmtId="0" fontId="63" fillId="0" borderId="0" xfId="12" applyFont="1" applyFill="1" applyBorder="1" applyAlignment="1" applyProtection="1">
      <alignment horizontal="left"/>
    </xf>
    <xf numFmtId="0" fontId="63" fillId="0" borderId="0" xfId="12" applyFont="1" applyFill="1" applyBorder="1" applyAlignment="1" applyProtection="1">
      <alignment horizontal="center"/>
    </xf>
    <xf numFmtId="14" fontId="63" fillId="0" borderId="0" xfId="12" applyNumberFormat="1" applyFont="1" applyFill="1" applyBorder="1" applyAlignment="1" applyProtection="1"/>
    <xf numFmtId="0" fontId="62" fillId="0" borderId="0" xfId="12" applyFont="1" applyFill="1" applyBorder="1" applyAlignment="1" applyProtection="1">
      <alignment horizontal="center"/>
    </xf>
    <xf numFmtId="0" fontId="64" fillId="9" borderId="0" xfId="12" applyFont="1" applyFill="1" applyBorder="1" applyAlignment="1" applyProtection="1">
      <alignment horizontal="left"/>
    </xf>
    <xf numFmtId="0" fontId="56" fillId="0" borderId="0" xfId="12" applyFont="1" applyFill="1" applyProtection="1"/>
    <xf numFmtId="0" fontId="31" fillId="0" borderId="0" xfId="0" applyFont="1" applyAlignment="1" applyProtection="1">
      <alignment horizontal="left" vertical="center" wrapText="1"/>
    </xf>
    <xf numFmtId="0" fontId="0" fillId="0" borderId="0" xfId="0" applyAlignment="1" applyProtection="1">
      <alignment vertical="center"/>
      <protection locked="0"/>
    </xf>
    <xf numFmtId="0" fontId="31" fillId="0" borderId="0" xfId="0" applyFont="1" applyAlignment="1" applyProtection="1">
      <alignment vertical="center" wrapText="1"/>
    </xf>
    <xf numFmtId="0" fontId="0" fillId="0" borderId="0" xfId="0" applyAlignment="1" applyProtection="1">
      <alignment vertical="center"/>
    </xf>
    <xf numFmtId="0" fontId="40" fillId="0" borderId="0" xfId="0" applyFont="1" applyFill="1" applyAlignment="1" applyProtection="1">
      <alignment horizontal="left" vertical="center" wrapText="1"/>
    </xf>
    <xf numFmtId="0" fontId="56" fillId="0" borderId="0" xfId="12" applyFont="1" applyFill="1" applyAlignment="1" applyProtection="1"/>
    <xf numFmtId="0" fontId="46" fillId="9" borderId="0" xfId="0" applyFont="1" applyFill="1" applyBorder="1" applyAlignment="1" applyProtection="1">
      <alignment horizontal="center" vertical="center" wrapText="1"/>
    </xf>
    <xf numFmtId="0" fontId="60" fillId="9" borderId="0" xfId="12" applyFont="1" applyFill="1" applyBorder="1" applyProtection="1"/>
    <xf numFmtId="0" fontId="61" fillId="9" borderId="0" xfId="12" applyFont="1" applyFill="1" applyBorder="1" applyProtection="1"/>
    <xf numFmtId="0" fontId="0" fillId="9" borderId="0" xfId="0" applyFill="1" applyProtection="1"/>
    <xf numFmtId="0" fontId="59" fillId="9" borderId="0" xfId="12" applyFont="1" applyFill="1" applyBorder="1" applyAlignment="1" applyProtection="1">
      <alignment horizontal="center"/>
    </xf>
    <xf numFmtId="0" fontId="0" fillId="0" borderId="0" xfId="0" applyProtection="1"/>
    <xf numFmtId="166" fontId="14" fillId="0" borderId="0" xfId="0" applyNumberFormat="1" applyFont="1" applyAlignment="1" applyProtection="1">
      <alignment horizontal="left" wrapText="1"/>
      <protection locked="0"/>
    </xf>
    <xf numFmtId="0" fontId="14" fillId="0" borderId="0" xfId="0" applyFont="1" applyAlignment="1" applyProtection="1">
      <alignment horizontal="left" wrapText="1"/>
      <protection locked="0"/>
    </xf>
    <xf numFmtId="0" fontId="0" fillId="0" borderId="0" xfId="0" applyAlignment="1" applyProtection="1">
      <alignment horizontal="left" vertical="center"/>
    </xf>
    <xf numFmtId="167" fontId="27" fillId="0" borderId="9" xfId="0" applyNumberFormat="1" applyFont="1" applyFill="1" applyBorder="1" applyAlignment="1" applyProtection="1">
      <alignment horizontal="center" vertical="center" wrapText="1"/>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horizontal="center"/>
    </xf>
    <xf numFmtId="43" fontId="64" fillId="9" borderId="3" xfId="13" applyNumberFormat="1" applyFont="1" applyFill="1" applyBorder="1" applyAlignment="1" applyProtection="1">
      <alignment horizontal="center"/>
    </xf>
    <xf numFmtId="43" fontId="59" fillId="0" borderId="0" xfId="12" applyNumberFormat="1" applyFont="1" applyAlignment="1" applyProtection="1">
      <alignment horizontal="center"/>
      <protection locked="0"/>
    </xf>
    <xf numFmtId="43" fontId="65" fillId="9" borderId="7" xfId="13" applyFont="1" applyFill="1" applyBorder="1" applyProtection="1"/>
    <xf numFmtId="43" fontId="64" fillId="9" borderId="73" xfId="13" applyFont="1" applyFill="1" applyBorder="1" applyProtection="1"/>
    <xf numFmtId="10" fontId="64" fillId="9" borderId="73" xfId="13" applyNumberFormat="1" applyFont="1" applyFill="1" applyBorder="1" applyProtection="1"/>
    <xf numFmtId="0" fontId="56" fillId="0" borderId="0" xfId="12" applyFont="1" applyFill="1" applyBorder="1" applyProtection="1">
      <protection locked="0"/>
    </xf>
    <xf numFmtId="0" fontId="59" fillId="0" borderId="0" xfId="12" applyFont="1" applyBorder="1" applyProtection="1">
      <protection locked="0"/>
    </xf>
    <xf numFmtId="0" fontId="62" fillId="0" borderId="0" xfId="12" applyFont="1" applyBorder="1" applyProtection="1">
      <protection locked="0"/>
    </xf>
    <xf numFmtId="0" fontId="56" fillId="0" borderId="74" xfId="12" applyFont="1" applyFill="1" applyBorder="1" applyProtection="1">
      <protection locked="0"/>
    </xf>
    <xf numFmtId="0" fontId="59" fillId="0" borderId="74" xfId="12" applyFont="1" applyBorder="1" applyProtection="1">
      <protection locked="0"/>
    </xf>
    <xf numFmtId="0" fontId="62" fillId="0" borderId="74" xfId="12" applyFont="1" applyFill="1" applyBorder="1" applyProtection="1">
      <protection locked="0"/>
    </xf>
    <xf numFmtId="0" fontId="62" fillId="0" borderId="74" xfId="12" applyFont="1" applyBorder="1" applyProtection="1">
      <protection locked="0"/>
    </xf>
    <xf numFmtId="0" fontId="56" fillId="0" borderId="74" xfId="12" applyFont="1" applyFill="1" applyBorder="1" applyAlignment="1" applyProtection="1">
      <alignment horizontal="center"/>
      <protection locked="0"/>
    </xf>
    <xf numFmtId="0" fontId="15" fillId="0" borderId="0" xfId="0" applyFont="1" applyAlignment="1" applyProtection="1">
      <alignment horizontal="left" vertical="center"/>
    </xf>
    <xf numFmtId="0" fontId="31" fillId="0" borderId="0" xfId="0" applyFont="1" applyAlignment="1" applyProtection="1">
      <alignment horizontal="left" vertical="center" wrapText="1"/>
    </xf>
    <xf numFmtId="0" fontId="31" fillId="0" borderId="0" xfId="0" applyFont="1" applyBorder="1" applyAlignment="1" applyProtection="1">
      <alignment horizontal="center" vertical="center" wrapText="1"/>
    </xf>
    <xf numFmtId="0" fontId="52" fillId="0" borderId="7" xfId="0" applyFont="1" applyBorder="1" applyAlignment="1" applyProtection="1">
      <alignment horizontal="left" vertical="center" wrapText="1"/>
    </xf>
    <xf numFmtId="0" fontId="52" fillId="0" borderId="25" xfId="0" applyFont="1" applyBorder="1" applyAlignment="1" applyProtection="1">
      <alignment horizontal="left" vertical="center" wrapText="1"/>
    </xf>
    <xf numFmtId="0" fontId="46" fillId="0" borderId="29" xfId="0" applyFont="1" applyFill="1" applyBorder="1" applyAlignment="1" applyProtection="1">
      <alignment horizontal="center" vertical="center"/>
      <protection locked="0"/>
    </xf>
    <xf numFmtId="0" fontId="22" fillId="0" borderId="0" xfId="0" applyFont="1" applyAlignment="1" applyProtection="1">
      <alignment horizontal="left" vertical="center" wrapText="1"/>
    </xf>
    <xf numFmtId="0" fontId="22" fillId="0" borderId="0" xfId="0" applyFont="1" applyAlignment="1" applyProtection="1">
      <alignment horizontal="left" vertical="center"/>
    </xf>
    <xf numFmtId="0" fontId="0" fillId="0" borderId="0" xfId="0" applyAlignment="1" applyProtection="1">
      <alignment horizontal="left" vertical="center"/>
    </xf>
    <xf numFmtId="0" fontId="53" fillId="11" borderId="7" xfId="0" applyFont="1" applyFill="1" applyBorder="1" applyAlignment="1" applyProtection="1">
      <alignment horizontal="center" vertical="center"/>
    </xf>
    <xf numFmtId="0" fontId="53" fillId="11" borderId="25" xfId="0" applyFont="1" applyFill="1" applyBorder="1" applyAlignment="1" applyProtection="1">
      <alignment horizontal="center"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44" fillId="0" borderId="0" xfId="0" applyFont="1" applyAlignment="1" applyProtection="1">
      <alignment vertical="center"/>
    </xf>
    <xf numFmtId="0" fontId="36" fillId="0" borderId="3"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36" fillId="0" borderId="7" xfId="0" applyFont="1" applyBorder="1" applyAlignment="1" applyProtection="1">
      <alignment horizontal="center" vertical="center" wrapText="1"/>
    </xf>
    <xf numFmtId="0" fontId="36" fillId="0" borderId="24" xfId="0" applyFont="1" applyBorder="1" applyAlignment="1" applyProtection="1">
      <alignment horizontal="center" vertical="center" wrapText="1"/>
    </xf>
    <xf numFmtId="0" fontId="36" fillId="0" borderId="25" xfId="0" applyFont="1" applyBorder="1" applyAlignment="1" applyProtection="1">
      <alignment horizontal="center" vertical="center" wrapText="1"/>
    </xf>
    <xf numFmtId="0" fontId="13" fillId="0" borderId="7" xfId="0" applyFont="1" applyBorder="1" applyAlignment="1" applyProtection="1">
      <alignment horizontal="center" vertical="center"/>
    </xf>
    <xf numFmtId="0" fontId="13" fillId="0" borderId="25" xfId="0" applyFont="1" applyBorder="1" applyAlignment="1" applyProtection="1">
      <alignment horizontal="center" vertical="center"/>
    </xf>
    <xf numFmtId="14" fontId="9" fillId="5" borderId="3" xfId="0" applyNumberFormat="1" applyFont="1" applyFill="1" applyBorder="1" applyAlignment="1" applyProtection="1">
      <alignment horizontal="center" vertical="center" wrapText="1"/>
      <protection locked="0"/>
    </xf>
    <xf numFmtId="14" fontId="39" fillId="0" borderId="3" xfId="0" applyNumberFormat="1" applyFont="1" applyBorder="1" applyAlignment="1">
      <alignment horizontal="center" vertical="center" wrapText="1"/>
    </xf>
    <xf numFmtId="0" fontId="46" fillId="5" borderId="7" xfId="0" applyFont="1" applyFill="1" applyBorder="1" applyAlignment="1" applyProtection="1">
      <alignment horizontal="center" vertical="center" wrapText="1"/>
      <protection locked="0"/>
    </xf>
    <xf numFmtId="0" fontId="46" fillId="5" borderId="24" xfId="0"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wrapText="1"/>
      <protection locked="0"/>
    </xf>
    <xf numFmtId="0" fontId="35" fillId="4" borderId="55" xfId="0" applyFont="1" applyFill="1" applyBorder="1" applyAlignment="1" applyProtection="1">
      <alignment horizontal="center" vertical="center" wrapText="1" readingOrder="1"/>
    </xf>
    <xf numFmtId="0" fontId="35" fillId="4" borderId="17" xfId="0" applyFont="1" applyFill="1" applyBorder="1" applyAlignment="1" applyProtection="1">
      <alignment horizontal="center" vertical="center" wrapText="1" readingOrder="1"/>
    </xf>
    <xf numFmtId="0" fontId="46" fillId="0" borderId="0" xfId="0" applyFont="1" applyAlignment="1" applyProtection="1">
      <alignment horizontal="left" vertical="center"/>
    </xf>
    <xf numFmtId="0" fontId="39" fillId="0" borderId="0" xfId="0" applyFont="1" applyAlignment="1" applyProtection="1">
      <alignment vertical="center"/>
    </xf>
    <xf numFmtId="0" fontId="21" fillId="8" borderId="42" xfId="1" applyFont="1" applyFill="1" applyBorder="1" applyAlignment="1" applyProtection="1">
      <alignment horizontal="left" vertical="center" wrapText="1"/>
    </xf>
    <xf numFmtId="0" fontId="21" fillId="8" borderId="33" xfId="1" applyFont="1" applyFill="1" applyBorder="1" applyAlignment="1" applyProtection="1">
      <alignment horizontal="left" vertical="center" wrapText="1"/>
    </xf>
    <xf numFmtId="0" fontId="21" fillId="8" borderId="43" xfId="1" applyFont="1" applyFill="1" applyBorder="1" applyAlignment="1" applyProtection="1">
      <alignment horizontal="left" vertical="center" wrapText="1"/>
    </xf>
    <xf numFmtId="0" fontId="21" fillId="8" borderId="44" xfId="1" applyFont="1" applyFill="1" applyBorder="1" applyAlignment="1" applyProtection="1">
      <alignment horizontal="left" vertical="center" wrapText="1"/>
    </xf>
    <xf numFmtId="0" fontId="41" fillId="8" borderId="33" xfId="0" applyFont="1" applyFill="1" applyBorder="1" applyAlignment="1" applyProtection="1">
      <alignment horizontal="left" vertical="center" wrapText="1"/>
      <protection locked="0"/>
    </xf>
    <xf numFmtId="0" fontId="41" fillId="8" borderId="44" xfId="0" applyFont="1" applyFill="1" applyBorder="1" applyAlignment="1" applyProtection="1">
      <alignment horizontal="left" vertical="center" wrapText="1"/>
      <protection locked="0"/>
    </xf>
    <xf numFmtId="0" fontId="41" fillId="8" borderId="11" xfId="0" applyFont="1" applyFill="1" applyBorder="1" applyAlignment="1" applyProtection="1">
      <alignment horizontal="center" vertical="center" wrapText="1"/>
    </xf>
    <xf numFmtId="0" fontId="41" fillId="8" borderId="51" xfId="0" applyFont="1" applyFill="1" applyBorder="1" applyAlignment="1" applyProtection="1">
      <alignment horizontal="center" vertical="center" wrapText="1"/>
    </xf>
    <xf numFmtId="0" fontId="41" fillId="8" borderId="45" xfId="0" applyFont="1" applyFill="1" applyBorder="1" applyAlignment="1" applyProtection="1">
      <alignment horizontal="center" vertical="center" wrapText="1"/>
    </xf>
    <xf numFmtId="0" fontId="41" fillId="8" borderId="37" xfId="0" applyFont="1" applyFill="1" applyBorder="1" applyAlignment="1" applyProtection="1">
      <alignment horizontal="center" vertical="center" wrapText="1"/>
    </xf>
    <xf numFmtId="0" fontId="41" fillId="8" borderId="50" xfId="0" applyFont="1" applyFill="1" applyBorder="1" applyAlignment="1" applyProtection="1">
      <alignment horizontal="center" vertical="center" wrapText="1"/>
    </xf>
    <xf numFmtId="0" fontId="41" fillId="8" borderId="46" xfId="0" applyFont="1" applyFill="1" applyBorder="1" applyAlignment="1" applyProtection="1">
      <alignment horizontal="center" vertical="center" wrapText="1"/>
    </xf>
    <xf numFmtId="0" fontId="35" fillId="4" borderId="16" xfId="0" applyFont="1" applyFill="1" applyBorder="1" applyAlignment="1" applyProtection="1">
      <alignment horizontal="center" vertical="center"/>
    </xf>
    <xf numFmtId="0" fontId="0" fillId="0" borderId="12" xfId="0" applyFont="1" applyBorder="1" applyAlignment="1" applyProtection="1">
      <alignment horizontal="center" vertical="center"/>
    </xf>
    <xf numFmtId="0" fontId="35" fillId="4" borderId="32" xfId="0" applyFont="1" applyFill="1" applyBorder="1" applyAlignment="1" applyProtection="1">
      <alignment horizontal="center" vertical="center" wrapText="1" readingOrder="1"/>
    </xf>
    <xf numFmtId="0" fontId="0" fillId="4" borderId="32" xfId="0" applyFont="1" applyFill="1" applyBorder="1" applyAlignment="1" applyProtection="1">
      <alignment horizontal="center" vertical="center" wrapText="1" readingOrder="1"/>
    </xf>
    <xf numFmtId="0" fontId="0" fillId="0" borderId="32" xfId="0" applyFont="1" applyBorder="1" applyAlignment="1">
      <alignment horizontal="center" vertical="center" wrapText="1" readingOrder="1"/>
    </xf>
    <xf numFmtId="0" fontId="0" fillId="0" borderId="34" xfId="0" applyFont="1" applyBorder="1" applyAlignment="1">
      <alignment horizontal="center" vertical="center" wrapText="1" readingOrder="1"/>
    </xf>
    <xf numFmtId="0" fontId="35" fillId="4" borderId="14" xfId="0" applyFont="1" applyFill="1" applyBorder="1" applyAlignment="1" applyProtection="1">
      <alignment horizontal="center" vertical="center" wrapText="1" readingOrder="1"/>
    </xf>
    <xf numFmtId="0" fontId="35" fillId="4" borderId="26" xfId="0" applyFont="1" applyFill="1" applyBorder="1" applyAlignment="1" applyProtection="1">
      <alignment horizontal="center" vertical="center" wrapText="1" readingOrder="1"/>
    </xf>
    <xf numFmtId="0" fontId="0" fillId="0" borderId="26" xfId="0" applyFont="1" applyBorder="1" applyAlignment="1">
      <alignment horizontal="center" vertical="center" wrapText="1" readingOrder="1"/>
    </xf>
    <xf numFmtId="0" fontId="0" fillId="0" borderId="35" xfId="0" applyFont="1" applyBorder="1" applyAlignment="1">
      <alignment horizontal="center" vertical="center" wrapText="1" readingOrder="1"/>
    </xf>
    <xf numFmtId="1" fontId="18" fillId="5" borderId="7" xfId="6" applyNumberFormat="1" applyFont="1" applyFill="1" applyBorder="1" applyAlignment="1" applyProtection="1">
      <alignment horizontal="center" vertical="center" wrapText="1"/>
      <protection locked="0"/>
    </xf>
    <xf numFmtId="1" fontId="18" fillId="5" borderId="24" xfId="6" applyNumberFormat="1" applyFont="1" applyFill="1" applyBorder="1" applyAlignment="1" applyProtection="1">
      <alignment horizontal="center" vertical="center" wrapText="1"/>
      <protection locked="0"/>
    </xf>
    <xf numFmtId="1" fontId="18" fillId="5" borderId="25" xfId="6" applyNumberFormat="1" applyFont="1" applyFill="1" applyBorder="1" applyAlignment="1" applyProtection="1">
      <alignment horizontal="center" vertical="center" wrapText="1"/>
      <protection locked="0"/>
    </xf>
    <xf numFmtId="0" fontId="35" fillId="4" borderId="48" xfId="0" applyFont="1" applyFill="1" applyBorder="1" applyAlignment="1" applyProtection="1">
      <alignment horizontal="center" vertical="center" wrapText="1"/>
    </xf>
    <xf numFmtId="0" fontId="35" fillId="4" borderId="52" xfId="0" applyFont="1" applyFill="1" applyBorder="1" applyAlignment="1" applyProtection="1">
      <alignment horizontal="center" vertical="center" wrapText="1"/>
    </xf>
    <xf numFmtId="0" fontId="35" fillId="4" borderId="21"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26" xfId="0" applyFont="1" applyFill="1" applyBorder="1" applyAlignment="1" applyProtection="1">
      <alignment horizontal="center" vertical="center" wrapText="1"/>
    </xf>
    <xf numFmtId="0" fontId="35" fillId="4" borderId="35" xfId="0" applyFont="1" applyFill="1" applyBorder="1" applyAlignment="1" applyProtection="1">
      <alignment horizontal="center" vertical="center" wrapText="1"/>
    </xf>
    <xf numFmtId="0" fontId="35" fillId="4" borderId="18" xfId="0" applyFont="1" applyFill="1" applyBorder="1" applyAlignment="1" applyProtection="1">
      <alignment horizontal="center" vertical="center" wrapText="1"/>
    </xf>
    <xf numFmtId="0" fontId="0" fillId="0" borderId="15" xfId="0" applyFont="1" applyBorder="1" applyAlignment="1" applyProtection="1">
      <alignment horizontal="center" wrapText="1"/>
    </xf>
    <xf numFmtId="0" fontId="31" fillId="0" borderId="0" xfId="0" applyFont="1" applyBorder="1" applyAlignment="1" applyProtection="1">
      <alignment horizontal="center" vertical="top"/>
    </xf>
    <xf numFmtId="0" fontId="31" fillId="0" borderId="0" xfId="0" applyFont="1" applyBorder="1" applyAlignment="1" applyProtection="1">
      <alignment horizontal="center" vertical="top" wrapText="1"/>
    </xf>
    <xf numFmtId="0" fontId="48" fillId="0" borderId="0" xfId="0" applyFont="1" applyBorder="1" applyAlignment="1" applyProtection="1">
      <alignment horizontal="center" vertical="top" wrapText="1"/>
    </xf>
    <xf numFmtId="167" fontId="27" fillId="0" borderId="9" xfId="0" applyNumberFormat="1" applyFont="1" applyFill="1" applyBorder="1" applyAlignment="1" applyProtection="1">
      <alignment horizontal="center" vertical="center" wrapText="1"/>
    </xf>
    <xf numFmtId="167" fontId="27" fillId="0" borderId="53" xfId="0" applyNumberFormat="1" applyFont="1" applyFill="1" applyBorder="1" applyAlignment="1" applyProtection="1">
      <alignment horizontal="center" vertical="center" wrapText="1"/>
    </xf>
    <xf numFmtId="167" fontId="27" fillId="0" borderId="54" xfId="0" applyNumberFormat="1" applyFont="1" applyFill="1" applyBorder="1" applyAlignment="1" applyProtection="1">
      <alignment horizontal="center" vertical="center" wrapText="1"/>
    </xf>
    <xf numFmtId="0" fontId="40" fillId="0" borderId="0" xfId="0" applyFont="1" applyAlignment="1" applyProtection="1">
      <alignment horizontal="left" vertical="center"/>
      <protection locked="0"/>
    </xf>
    <xf numFmtId="0" fontId="40" fillId="0" borderId="0" xfId="0" applyFont="1" applyAlignment="1">
      <alignment vertical="center"/>
    </xf>
    <xf numFmtId="0" fontId="0" fillId="0" borderId="0" xfId="0" applyAlignment="1">
      <alignment vertical="center"/>
    </xf>
    <xf numFmtId="0" fontId="68" fillId="0" borderId="0" xfId="0" applyFont="1" applyBorder="1" applyAlignment="1" applyProtection="1">
      <alignment horizontal="left" vertical="center"/>
      <protection locked="0"/>
    </xf>
    <xf numFmtId="0" fontId="68" fillId="0" borderId="0" xfId="0" applyFont="1" applyBorder="1" applyAlignment="1">
      <alignment vertical="center"/>
    </xf>
    <xf numFmtId="0" fontId="47" fillId="0" borderId="0" xfId="0" applyFont="1" applyBorder="1" applyAlignment="1" applyProtection="1">
      <alignment horizontal="center" vertical="center"/>
      <protection locked="0"/>
    </xf>
    <xf numFmtId="0" fontId="47" fillId="0" borderId="0" xfId="0" applyFont="1" applyBorder="1" applyAlignment="1">
      <alignment vertical="center"/>
    </xf>
    <xf numFmtId="0" fontId="23" fillId="0" borderId="0" xfId="0" applyFont="1" applyBorder="1" applyAlignment="1" applyProtection="1">
      <alignment horizontal="center"/>
    </xf>
    <xf numFmtId="0" fontId="40" fillId="0" borderId="0" xfId="0" applyFont="1" applyBorder="1" applyAlignment="1" applyProtection="1">
      <alignment horizontal="left" vertical="center" wrapText="1"/>
      <protection locked="0"/>
    </xf>
    <xf numFmtId="0" fontId="40" fillId="0" borderId="0" xfId="0" applyFont="1" applyBorder="1" applyAlignment="1">
      <alignment vertical="center" wrapText="1"/>
    </xf>
    <xf numFmtId="0" fontId="0" fillId="0" borderId="0" xfId="0" applyAlignment="1">
      <alignment vertical="center" wrapText="1"/>
    </xf>
    <xf numFmtId="0" fontId="47" fillId="0" borderId="0" xfId="0" applyFont="1" applyBorder="1" applyAlignment="1" applyProtection="1">
      <alignment horizontal="left" vertical="center"/>
      <protection locked="0"/>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vertical="center"/>
    </xf>
    <xf numFmtId="0" fontId="46" fillId="0" borderId="29" xfId="0" applyFont="1" applyFill="1" applyBorder="1" applyAlignment="1" applyProtection="1">
      <alignment horizontal="center" vertical="center"/>
    </xf>
    <xf numFmtId="14" fontId="9" fillId="5" borderId="3" xfId="0" applyNumberFormat="1" applyFont="1" applyFill="1" applyBorder="1" applyAlignment="1" applyProtection="1">
      <alignment horizontal="center" vertical="center" wrapText="1"/>
    </xf>
    <xf numFmtId="14" fontId="39" fillId="0" borderId="3" xfId="0" applyNumberFormat="1" applyFont="1" applyBorder="1" applyAlignment="1" applyProtection="1">
      <alignment horizontal="center" vertical="center" wrapText="1"/>
    </xf>
    <xf numFmtId="0" fontId="46" fillId="5" borderId="7"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0" fillId="0" borderId="32" xfId="0" applyFont="1" applyBorder="1" applyAlignment="1" applyProtection="1">
      <alignment horizontal="center" vertical="center" wrapText="1" readingOrder="1"/>
    </xf>
    <xf numFmtId="0" fontId="0" fillId="0" borderId="34" xfId="0" applyFont="1" applyBorder="1" applyAlignment="1" applyProtection="1">
      <alignment horizontal="center" vertical="center" wrapText="1" readingOrder="1"/>
    </xf>
    <xf numFmtId="0" fontId="0" fillId="0" borderId="26" xfId="0" applyFont="1" applyBorder="1" applyAlignment="1" applyProtection="1">
      <alignment horizontal="center" vertical="center" wrapText="1" readingOrder="1"/>
    </xf>
    <xf numFmtId="0" fontId="0" fillId="0" borderId="35" xfId="0" applyFont="1" applyBorder="1" applyAlignment="1" applyProtection="1">
      <alignment horizontal="center" vertical="center" wrapText="1" readingOrder="1"/>
    </xf>
    <xf numFmtId="0" fontId="54" fillId="0" borderId="0" xfId="0" applyFont="1" applyBorder="1" applyAlignment="1" applyProtection="1">
      <alignment horizontal="left" vertical="center"/>
      <protection locked="0"/>
    </xf>
    <xf numFmtId="0" fontId="54" fillId="0" borderId="0" xfId="0" applyFont="1" applyBorder="1" applyAlignment="1">
      <alignment vertical="center"/>
    </xf>
    <xf numFmtId="0" fontId="40" fillId="0" borderId="0" xfId="0" applyFont="1" applyBorder="1" applyAlignment="1" applyProtection="1">
      <alignment horizontal="left" vertical="center"/>
      <protection locked="0"/>
    </xf>
    <xf numFmtId="0" fontId="40" fillId="0" borderId="0" xfId="0" applyFont="1" applyBorder="1" applyAlignment="1">
      <alignment vertical="center"/>
    </xf>
    <xf numFmtId="0" fontId="36" fillId="0" borderId="3" xfId="0" applyFont="1" applyBorder="1" applyAlignment="1" applyProtection="1">
      <alignment horizontal="center" vertical="center" wrapText="1"/>
      <protection locked="0"/>
    </xf>
    <xf numFmtId="0" fontId="23" fillId="0" borderId="3" xfId="0" applyFont="1" applyBorder="1" applyAlignment="1">
      <alignment horizontal="center" vertical="center" wrapText="1"/>
    </xf>
    <xf numFmtId="0" fontId="36" fillId="0" borderId="7" xfId="0" applyFont="1" applyBorder="1" applyAlignment="1" applyProtection="1">
      <alignment horizontal="center" vertical="center" wrapText="1"/>
      <protection locked="0"/>
    </xf>
    <xf numFmtId="0" fontId="36" fillId="0" borderId="24" xfId="0" applyFont="1" applyBorder="1" applyAlignment="1" applyProtection="1">
      <alignment horizontal="center" vertical="center" wrapText="1"/>
      <protection locked="0"/>
    </xf>
    <xf numFmtId="0" fontId="36" fillId="0" borderId="7"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13" fillId="0" borderId="7"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31" fillId="0" borderId="0" xfId="0" applyFont="1" applyBorder="1" applyAlignment="1" applyProtection="1">
      <alignment horizontal="center" vertical="top" wrapText="1"/>
      <protection locked="0"/>
    </xf>
    <xf numFmtId="0" fontId="23" fillId="0" borderId="0" xfId="0" applyFont="1" applyBorder="1" applyAlignment="1">
      <alignment horizontal="center"/>
    </xf>
    <xf numFmtId="0" fontId="31" fillId="0" borderId="0" xfId="0" applyFont="1" applyBorder="1" applyAlignment="1">
      <alignment horizontal="center" vertical="top" wrapText="1"/>
    </xf>
    <xf numFmtId="0" fontId="65" fillId="0" borderId="0" xfId="12" applyFont="1" applyFill="1" applyAlignment="1" applyProtection="1">
      <alignment horizontal="left" vertical="center" wrapText="1"/>
      <protection locked="0"/>
    </xf>
    <xf numFmtId="0" fontId="65" fillId="0" borderId="0" xfId="12" applyFont="1" applyFill="1" applyAlignment="1" applyProtection="1">
      <alignment horizontal="left" vertical="center"/>
      <protection locked="0"/>
    </xf>
    <xf numFmtId="0" fontId="66" fillId="0" borderId="29" xfId="12" applyFont="1" applyFill="1" applyBorder="1" applyAlignment="1" applyProtection="1">
      <alignment horizontal="center"/>
    </xf>
    <xf numFmtId="0" fontId="31" fillId="0" borderId="29" xfId="0" applyFont="1" applyBorder="1" applyAlignment="1" applyProtection="1">
      <alignment horizontal="center" vertical="center" wrapText="1"/>
    </xf>
    <xf numFmtId="0" fontId="64" fillId="9" borderId="72" xfId="12" applyFont="1" applyFill="1" applyBorder="1" applyAlignment="1" applyProtection="1">
      <alignment horizontal="center" vertical="center" wrapText="1"/>
    </xf>
    <xf numFmtId="0" fontId="64" fillId="9" borderId="71" xfId="12" applyFont="1" applyFill="1" applyBorder="1" applyAlignment="1" applyProtection="1">
      <alignment horizontal="center" vertical="center" wrapText="1"/>
    </xf>
    <xf numFmtId="0" fontId="62" fillId="0" borderId="67" xfId="12" applyFont="1" applyFill="1" applyBorder="1" applyAlignment="1" applyProtection="1">
      <alignment horizontal="center"/>
    </xf>
    <xf numFmtId="0" fontId="62" fillId="0" borderId="61" xfId="12" applyFont="1" applyFill="1" applyBorder="1" applyAlignment="1" applyProtection="1">
      <alignment horizontal="center"/>
    </xf>
    <xf numFmtId="0" fontId="31" fillId="0" borderId="0" xfId="0" applyFont="1" applyAlignment="1" applyProtection="1">
      <alignment horizontal="left" vertical="center" wrapText="1"/>
    </xf>
    <xf numFmtId="0" fontId="69" fillId="0" borderId="0" xfId="12" applyFont="1" applyFill="1" applyAlignment="1" applyProtection="1">
      <alignment horizontal="center" vertical="center"/>
      <protection locked="0"/>
    </xf>
    <xf numFmtId="0" fontId="71" fillId="0" borderId="26" xfId="0" applyFont="1" applyBorder="1" applyAlignment="1" applyProtection="1">
      <alignment horizontal="center" vertical="center"/>
      <protection locked="0"/>
    </xf>
    <xf numFmtId="0" fontId="70" fillId="0" borderId="26" xfId="12" applyFont="1" applyFill="1" applyBorder="1" applyAlignment="1" applyProtection="1">
      <alignment horizontal="center" vertical="center"/>
      <protection locked="0"/>
    </xf>
    <xf numFmtId="14" fontId="61" fillId="0" borderId="0" xfId="12" applyNumberFormat="1" applyFont="1" applyFill="1" applyBorder="1" applyAlignment="1" applyProtection="1">
      <alignment horizontal="center"/>
      <protection locked="0"/>
    </xf>
    <xf numFmtId="0" fontId="56" fillId="0" borderId="57" xfId="12" applyFont="1" applyFill="1" applyBorder="1" applyAlignment="1" applyProtection="1">
      <alignment horizontal="center"/>
    </xf>
    <xf numFmtId="0" fontId="56" fillId="0" borderId="58" xfId="12" applyFont="1" applyFill="1" applyBorder="1" applyAlignment="1" applyProtection="1">
      <alignment horizontal="center"/>
    </xf>
    <xf numFmtId="0" fontId="56" fillId="0" borderId="61" xfId="12" applyFont="1" applyFill="1" applyBorder="1" applyAlignment="1" applyProtection="1">
      <alignment horizontal="center"/>
    </xf>
    <xf numFmtId="0" fontId="64" fillId="9" borderId="59" xfId="12" applyFont="1" applyFill="1" applyBorder="1" applyAlignment="1" applyProtection="1">
      <alignment horizontal="center" vertical="center"/>
    </xf>
    <xf numFmtId="0" fontId="64" fillId="9" borderId="62" xfId="12" applyFont="1" applyFill="1" applyBorder="1" applyAlignment="1" applyProtection="1">
      <alignment horizontal="center" vertical="center"/>
    </xf>
    <xf numFmtId="0" fontId="64" fillId="9" borderId="3" xfId="12" applyFont="1" applyFill="1" applyBorder="1" applyAlignment="1" applyProtection="1">
      <alignment horizontal="center" vertical="center" wrapText="1"/>
    </xf>
    <xf numFmtId="0" fontId="64" fillId="9" borderId="63" xfId="12" applyFont="1" applyFill="1" applyBorder="1" applyAlignment="1" applyProtection="1">
      <alignment horizontal="center" vertical="center" wrapText="1"/>
    </xf>
    <xf numFmtId="0" fontId="64" fillId="9" borderId="59" xfId="12" applyFont="1" applyFill="1" applyBorder="1" applyAlignment="1" applyProtection="1">
      <alignment horizontal="center" vertical="center" wrapText="1"/>
    </xf>
    <xf numFmtId="0" fontId="64" fillId="9" borderId="62" xfId="12" applyFont="1" applyFill="1" applyBorder="1" applyAlignment="1" applyProtection="1">
      <alignment horizontal="center" vertical="center" wrapText="1"/>
    </xf>
    <xf numFmtId="0" fontId="64" fillId="9" borderId="60" xfId="12" applyFont="1" applyFill="1" applyBorder="1" applyAlignment="1" applyProtection="1">
      <alignment horizontal="center" vertical="center" wrapText="1"/>
    </xf>
    <xf numFmtId="0" fontId="64" fillId="9" borderId="64" xfId="12" applyFont="1" applyFill="1" applyBorder="1" applyAlignment="1" applyProtection="1">
      <alignment horizontal="center" vertical="center" wrapText="1"/>
    </xf>
    <xf numFmtId="0" fontId="56" fillId="9" borderId="64" xfId="12" applyFont="1" applyFill="1" applyBorder="1" applyAlignment="1" applyProtection="1">
      <alignment horizontal="center" vertical="center"/>
    </xf>
    <xf numFmtId="14" fontId="61" fillId="0" borderId="7" xfId="12" applyNumberFormat="1" applyFont="1" applyFill="1" applyBorder="1" applyAlignment="1" applyProtection="1">
      <alignment horizontal="left"/>
    </xf>
    <xf numFmtId="14" fontId="61" fillId="0" borderId="24" xfId="12" applyNumberFormat="1" applyFont="1" applyFill="1" applyBorder="1" applyAlignment="1" applyProtection="1">
      <alignment horizontal="left"/>
    </xf>
    <xf numFmtId="14" fontId="61" fillId="0" borderId="25" xfId="12" applyNumberFormat="1" applyFont="1" applyFill="1" applyBorder="1" applyAlignment="1" applyProtection="1">
      <alignment horizontal="left"/>
    </xf>
    <xf numFmtId="0" fontId="61" fillId="9" borderId="7" xfId="0" applyFont="1" applyFill="1" applyBorder="1" applyAlignment="1" applyProtection="1">
      <alignment horizontal="center" vertical="center" wrapText="1"/>
    </xf>
    <xf numFmtId="0" fontId="61" fillId="9" borderId="25" xfId="0" applyFont="1" applyFill="1" applyBorder="1" applyAlignment="1" applyProtection="1">
      <alignment horizontal="center" vertical="center" wrapText="1"/>
    </xf>
    <xf numFmtId="0" fontId="61" fillId="0" borderId="7" xfId="12" applyFont="1" applyFill="1" applyBorder="1" applyAlignment="1" applyProtection="1">
      <alignment horizontal="center"/>
    </xf>
    <xf numFmtId="0" fontId="0" fillId="0" borderId="25" xfId="0" applyBorder="1" applyAlignment="1" applyProtection="1">
      <alignment horizontal="center"/>
    </xf>
    <xf numFmtId="0" fontId="60"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7" xfId="12" applyNumberFormat="1" applyFont="1" applyFill="1" applyBorder="1" applyAlignment="1" applyProtection="1">
      <alignment horizontal="center"/>
    </xf>
    <xf numFmtId="0" fontId="46" fillId="9" borderId="29" xfId="0" applyFont="1" applyFill="1" applyBorder="1" applyAlignment="1" applyProtection="1">
      <alignment horizontal="center" vertical="center" wrapText="1"/>
    </xf>
    <xf numFmtId="14" fontId="61" fillId="9" borderId="7" xfId="12" applyNumberFormat="1" applyFont="1" applyFill="1" applyBorder="1" applyAlignment="1" applyProtection="1">
      <alignment horizontal="center"/>
    </xf>
    <xf numFmtId="14" fontId="61" fillId="9" borderId="25" xfId="12" applyNumberFormat="1" applyFont="1" applyFill="1" applyBorder="1" applyAlignment="1" applyProtection="1">
      <alignment horizontal="center"/>
    </xf>
    <xf numFmtId="0" fontId="60" fillId="0" borderId="7" xfId="0" applyFont="1" applyBorder="1" applyAlignment="1" applyProtection="1">
      <alignment horizontal="center" vertical="center" wrapText="1"/>
    </xf>
    <xf numFmtId="0" fontId="60" fillId="0" borderId="24" xfId="0" applyFont="1" applyBorder="1" applyAlignment="1" applyProtection="1">
      <alignment horizontal="center" vertical="center" wrapText="1"/>
    </xf>
    <xf numFmtId="0" fontId="60" fillId="0" borderId="25" xfId="0" applyFont="1" applyBorder="1" applyAlignment="1" applyProtection="1">
      <alignment horizontal="center" vertical="center" wrapText="1"/>
    </xf>
    <xf numFmtId="0" fontId="46" fillId="9" borderId="7" xfId="0" applyFont="1" applyFill="1" applyBorder="1" applyAlignment="1" applyProtection="1">
      <alignment horizontal="center" vertical="center" wrapText="1"/>
    </xf>
    <xf numFmtId="0" fontId="46" fillId="9" borderId="24" xfId="0" applyFont="1" applyFill="1" applyBorder="1" applyAlignment="1" applyProtection="1">
      <alignment horizontal="center" vertical="center" wrapText="1"/>
    </xf>
    <xf numFmtId="0" fontId="46" fillId="9" borderId="25" xfId="0" applyFont="1" applyFill="1" applyBorder="1" applyAlignment="1" applyProtection="1">
      <alignment horizontal="center" vertical="center" wrapText="1"/>
    </xf>
  </cellXfs>
  <cellStyles count="14">
    <cellStyle name="Comma 2" xfId="11" xr:uid="{CB63628B-372D-4F61-B8C5-4AAF57DE9A75}"/>
    <cellStyle name="Comma 2 2" xfId="13" xr:uid="{3BD0F1F1-F6A1-49D4-BED3-C6698913939B}"/>
    <cellStyle name="Followed Hyperlink" xfId="8" builtinId="9" customBuiltin="1"/>
    <cellStyle name="Heading 1" xfId="1" builtinId="16" customBuiltin="1"/>
    <cellStyle name="Heading 2" xfId="3" builtinId="17" customBuiltin="1"/>
    <cellStyle name="Heading 3" xfId="4" builtinId="18" customBuiltin="1"/>
    <cellStyle name="Heading 4" xfId="2" builtinId="19" customBuiltin="1"/>
    <cellStyle name="Hyperlink" xfId="7" builtinId="8" customBuiltin="1"/>
    <cellStyle name="Normal" xfId="0" builtinId="0" customBuiltin="1"/>
    <cellStyle name="Normal 2" xfId="10" xr:uid="{C2496C36-0CCF-4FC9-ABDC-1785F1609E2F}"/>
    <cellStyle name="Normal 2 2" xfId="12" xr:uid="{24E3C094-356B-4393-83D6-3BC74C443CF1}"/>
    <cellStyle name="Percent" xfId="9" builtinId="5"/>
    <cellStyle name="Table_Details" xfId="6" xr:uid="{00000000-0005-0000-0000-000008000000}"/>
    <cellStyle name="Time" xfId="5" xr:uid="{00000000-0005-0000-0000-000009000000}"/>
  </cellStyles>
  <dxfs count="501">
    <dxf>
      <fill>
        <patternFill patternType="none">
          <bgColor auto="1"/>
        </patternFill>
      </fill>
      <border>
        <left style="thin">
          <color auto="1"/>
        </left>
        <right style="thin">
          <color auto="1"/>
        </right>
        <top style="thin">
          <color auto="1"/>
        </top>
        <bottom style="thin">
          <color auto="1"/>
        </bottom>
        <vertical/>
        <horizontal/>
      </border>
    </dxf>
    <dxf>
      <font>
        <color theme="0"/>
      </font>
    </dxf>
    <dxf>
      <font>
        <condense val="0"/>
        <extend val="0"/>
        <color indexed="42"/>
      </font>
    </dxf>
    <dxf>
      <font>
        <condense val="0"/>
        <extend val="0"/>
        <color indexed="42"/>
      </font>
    </dxf>
    <dxf>
      <font>
        <condense val="0"/>
        <extend val="0"/>
        <color indexed="42"/>
      </font>
    </dxf>
    <dxf>
      <font>
        <strike val="0"/>
        <color theme="0"/>
      </font>
      <fill>
        <patternFill patternType="none">
          <bgColor auto="1"/>
        </patternFill>
      </fill>
      <border>
        <left/>
        <right/>
        <top style="thin">
          <color auto="1"/>
        </top>
        <bottom/>
        <vertical/>
        <horizontal/>
      </border>
    </dxf>
    <dxf>
      <font>
        <strike val="0"/>
      </font>
      <fill>
        <patternFill patternType="none">
          <bgColor auto="1"/>
        </patternFill>
      </fill>
      <border>
        <left style="thin">
          <color auto="1"/>
        </left>
        <right style="thin">
          <color auto="1"/>
        </right>
        <top style="thin">
          <color auto="1"/>
        </top>
        <bottom style="thin">
          <color auto="1"/>
        </bottom>
        <vertical/>
        <horizontal/>
      </border>
    </dxf>
    <dxf>
      <font>
        <color rgb="FFFF0000"/>
      </font>
    </dxf>
    <dxf>
      <font>
        <color rgb="FFFF0000"/>
      </font>
    </dxf>
    <dxf>
      <font>
        <condense val="0"/>
        <extend val="0"/>
        <color indexed="42"/>
      </font>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sz val="9"/>
        <color theme="1"/>
      </font>
      <border>
        <bottom style="thin">
          <color theme="5"/>
        </bottom>
        <vertical/>
        <horizontal/>
      </border>
    </dxf>
    <dxf>
      <font>
        <color theme="1"/>
      </font>
      <border diagonalUp="0" diagonalDown="0">
        <left/>
        <right/>
        <top/>
        <bottom/>
        <vertical/>
        <horizontal/>
      </border>
    </dxf>
    <dxf>
      <font>
        <color theme="1" tint="0.34998626667073579"/>
      </font>
      <fill>
        <patternFill patternType="solid">
          <fgColor theme="0" tint="-0.14996795556505021"/>
          <bgColor theme="2" tint="-9.9948118533890809E-2"/>
        </patternFill>
      </fill>
    </dxf>
    <dxf>
      <font>
        <b/>
        <i/>
        <color theme="1" tint="0.34998626667073579"/>
      </font>
      <border>
        <left/>
        <right/>
        <top style="thin">
          <color theme="0" tint="-0.34998626667073579"/>
        </top>
        <bottom style="thin">
          <color theme="0" tint="-0.34998626667073579"/>
        </bottom>
        <vertical/>
        <horizontal style="thin">
          <color theme="0" tint="-0.34998626667073579"/>
        </horizontal>
      </border>
    </dxf>
    <dxf>
      <font>
        <color theme="1" tint="0.34998626667073579"/>
      </font>
      <border diagonalUp="0" diagonalDown="0">
        <left/>
        <right/>
        <top style="medium">
          <color theme="0" tint="-0.34998626667073579"/>
        </top>
        <bottom style="thin">
          <color theme="0" tint="-0.34998626667073579"/>
        </bottom>
        <vertical/>
        <horizontal style="thin">
          <color theme="0" tint="-0.34998626667073579"/>
        </horizontal>
      </border>
    </dxf>
    <dxf>
      <font>
        <b/>
        <i val="0"/>
        <color theme="0"/>
      </font>
      <fill>
        <patternFill>
          <bgColor theme="1" tint="0.24994659260841701"/>
        </patternFill>
      </fill>
      <border>
        <top style="thin">
          <color theme="0"/>
        </top>
        <vertical style="thin">
          <color theme="0"/>
        </vertical>
      </border>
    </dxf>
    <dxf>
      <border>
        <top style="thin">
          <color theme="1" tint="0.34998626667073579"/>
        </top>
        <bottom style="thin">
          <color theme="1" tint="0.34998626667073579"/>
        </bottom>
        <horizontal style="thin">
          <color theme="1" tint="0.34998626667073579"/>
        </horizontal>
      </border>
    </dxf>
  </dxfs>
  <tableStyles count="2" defaultTableStyle="Class Schedule" defaultPivotStyle="PivotStyleMedium15">
    <tableStyle name="Class Schedule" pivot="0" count="5" xr9:uid="{00000000-0011-0000-FFFF-FFFF00000000}">
      <tableStyleElement type="wholeTable" dxfId="500"/>
      <tableStyleElement type="headerRow" dxfId="499"/>
      <tableStyleElement type="totalRow" dxfId="498"/>
      <tableStyleElement type="lastColumn" dxfId="497"/>
      <tableStyleElement type="firstRowStripe" dxfId="496"/>
    </tableStyle>
    <tableStyle name="Class Schedule Slicer" pivot="0" table="0" count="10" xr9:uid="{00000000-0011-0000-FFFF-FFFF01000000}">
      <tableStyleElement type="wholeTable" dxfId="495"/>
      <tableStyleElement type="headerRow" dxfId="494"/>
    </tableStyle>
  </tableStyles>
  <colors>
    <mruColors>
      <color rgb="FFFF3300"/>
      <color rgb="FF0000CC"/>
      <color rgb="FFFFFFCC"/>
      <color rgb="FF33CC33"/>
      <color rgb="FF003300"/>
      <color rgb="FF996633"/>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lass Schedule Slic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Regular Work Hours</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44204349690489"/>
          <c:y val="8.1518243036591956E-2"/>
          <c:w val="0.84423786206355911"/>
          <c:h val="0.8417319665798096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WK_SUMMARY!$A$28:$A$37</c15:sqref>
                  </c15:fullRef>
                </c:ext>
              </c:extLst>
              <c:f>(WK_SUMMARY!$A$28,WK_SUMMARY!$A$30,WK_SUMMARY!$A$33:$A$35,WK_SUMMARY!$A$37)</c:f>
              <c:strCache>
                <c:ptCount val="6"/>
                <c:pt idx="0">
                  <c:v>Total IV-D Services</c:v>
                </c:pt>
                <c:pt idx="1">
                  <c:v>Total Non IV-D Services</c:v>
                </c:pt>
                <c:pt idx="2">
                  <c:v>PTO - Paid Time Off</c:v>
                </c:pt>
                <c:pt idx="3">
                  <c:v>ATO - Administrative Time Off</c:v>
                </c:pt>
                <c:pt idx="4">
                  <c:v>S - Sick</c:v>
                </c:pt>
                <c:pt idx="5">
                  <c:v>Total Time Off</c:v>
                </c:pt>
              </c:strCache>
            </c:strRef>
          </c:cat>
          <c:val>
            <c:numRef>
              <c:extLst>
                <c:ext xmlns:c15="http://schemas.microsoft.com/office/drawing/2012/chart" uri="{02D57815-91ED-43cb-92C2-25804820EDAC}">
                  <c15:fullRef>
                    <c15:sqref>WK_SUMMARY!$C$28:$C$37</c15:sqref>
                  </c15:fullRef>
                </c:ext>
              </c:extLst>
              <c:f>(WK_SUMMARY!$C$28,WK_SUMMARY!$C$30,WK_SUMMARY!$C$33:$C$35,WK_SUMMARY!$C$37)</c:f>
              <c:numCache>
                <c:formatCode>0.00;[Red]0.00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11F-45B4-BA88-EF52ACF42E78}"/>
            </c:ext>
          </c:extLst>
        </c:ser>
        <c:dLbls>
          <c:dLblPos val="outEnd"/>
          <c:showLegendKey val="0"/>
          <c:showVal val="1"/>
          <c:showCatName val="0"/>
          <c:showSerName val="0"/>
          <c:showPercent val="0"/>
          <c:showBubbleSize val="0"/>
        </c:dLbls>
        <c:gapWidth val="219"/>
        <c:overlap val="-27"/>
        <c:axId val="539780736"/>
        <c:axId val="539780080"/>
      </c:barChart>
      <c:catAx>
        <c:axId val="539780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080"/>
        <c:crosses val="autoZero"/>
        <c:auto val="1"/>
        <c:lblAlgn val="ctr"/>
        <c:lblOffset val="100"/>
        <c:noMultiLvlLbl val="0"/>
      </c:catAx>
      <c:valAx>
        <c:axId val="539780080"/>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Overtime Work Hours </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WK_SUMMARY!$A$53:$A$55</c15:sqref>
                  </c15:fullRef>
                </c:ext>
              </c:extLst>
              <c:f>(WK_SUMMARY!$A$53,WK_SUMMARY!$A$55)</c:f>
              <c:strCache>
                <c:ptCount val="2"/>
                <c:pt idx="0">
                  <c:v>Total IV-D Service</c:v>
                </c:pt>
                <c:pt idx="1">
                  <c:v>Non IV-D Services</c:v>
                </c:pt>
              </c:strCache>
            </c:strRef>
          </c:cat>
          <c:val>
            <c:numRef>
              <c:extLst>
                <c:ext xmlns:c15="http://schemas.microsoft.com/office/drawing/2012/chart" uri="{02D57815-91ED-43cb-92C2-25804820EDAC}">
                  <c15:fullRef>
                    <c15:sqref>WK_SUMMARY!$C$53:$C$55</c15:sqref>
                  </c15:fullRef>
                </c:ext>
              </c:extLst>
              <c:f>(WK_SUMMARY!$C$53,WK_SUMMARY!$C$55)</c:f>
              <c:numCache>
                <c:formatCode>0.00;[Red]0.00</c:formatCode>
                <c:ptCount val="2"/>
                <c:pt idx="0">
                  <c:v>0</c:v>
                </c:pt>
                <c:pt idx="1">
                  <c:v>0</c:v>
                </c:pt>
              </c:numCache>
            </c:numRef>
          </c:val>
          <c:extLst>
            <c:ext xmlns:c16="http://schemas.microsoft.com/office/drawing/2014/chart" uri="{C3380CC4-5D6E-409C-BE32-E72D297353CC}">
              <c16:uniqueId val="{00000000-9391-40E1-A5B2-818911718156}"/>
            </c:ext>
          </c:extLst>
        </c:ser>
        <c:dLbls>
          <c:dLblPos val="outEnd"/>
          <c:showLegendKey val="0"/>
          <c:showVal val="1"/>
          <c:showCatName val="0"/>
          <c:showSerName val="0"/>
          <c:showPercent val="0"/>
          <c:showBubbleSize val="0"/>
        </c:dLbls>
        <c:gapWidth val="219"/>
        <c:overlap val="-27"/>
        <c:axId val="539765648"/>
        <c:axId val="539770568"/>
      </c:barChart>
      <c:catAx>
        <c:axId val="53976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70568"/>
        <c:crosses val="autoZero"/>
        <c:auto val="1"/>
        <c:lblAlgn val="ctr"/>
        <c:lblOffset val="100"/>
        <c:noMultiLvlLbl val="0"/>
      </c:catAx>
      <c:valAx>
        <c:axId val="539770568"/>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656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X$15" lockText="1" noThreeD="1"/>
</file>

<file path=xl/ctrlProps/ctrlProp10.xml><?xml version="1.0" encoding="utf-8"?>
<formControlPr xmlns="http://schemas.microsoft.com/office/spreadsheetml/2009/9/main" objectType="CheckBox" fmlaLink="$X$35" lockText="1" noThreeD="1"/>
</file>

<file path=xl/ctrlProps/ctrlProp100.xml><?xml version="1.0" encoding="utf-8"?>
<formControlPr xmlns="http://schemas.microsoft.com/office/spreadsheetml/2009/9/main" objectType="CheckBox" fmlaLink="$X$23" lockText="1" noThreeD="1"/>
</file>

<file path=xl/ctrlProps/ctrlProp101.xml><?xml version="1.0" encoding="utf-8"?>
<formControlPr xmlns="http://schemas.microsoft.com/office/spreadsheetml/2009/9/main" objectType="CheckBox" fmlaLink="$X$25" lockText="1" noThreeD="1"/>
</file>

<file path=xl/ctrlProps/ctrlProp102.xml><?xml version="1.0" encoding="utf-8"?>
<formControlPr xmlns="http://schemas.microsoft.com/office/spreadsheetml/2009/9/main" objectType="CheckBox" fmlaLink="$X$26" lockText="1" noThreeD="1"/>
</file>

<file path=xl/ctrlProps/ctrlProp103.xml><?xml version="1.0" encoding="utf-8"?>
<formControlPr xmlns="http://schemas.microsoft.com/office/spreadsheetml/2009/9/main" objectType="CheckBox" fmlaLink="$X$27" lockText="1" noThreeD="1"/>
</file>

<file path=xl/ctrlProps/ctrlProp104.xml><?xml version="1.0" encoding="utf-8"?>
<formControlPr xmlns="http://schemas.microsoft.com/office/spreadsheetml/2009/9/main" objectType="CheckBox" fmlaLink="$X$31" lockText="1" noThreeD="1"/>
</file>

<file path=xl/ctrlProps/ctrlProp105.xml><?xml version="1.0" encoding="utf-8"?>
<formControlPr xmlns="http://schemas.microsoft.com/office/spreadsheetml/2009/9/main" objectType="CheckBox" fmlaLink="$X$32" lockText="1" noThreeD="1"/>
</file>

<file path=xl/ctrlProps/ctrlProp106.xml><?xml version="1.0" encoding="utf-8"?>
<formControlPr xmlns="http://schemas.microsoft.com/office/spreadsheetml/2009/9/main" objectType="CheckBox" fmlaLink="$X$40" lockText="1" noThreeD="1"/>
</file>

<file path=xl/ctrlProps/ctrlProp107.xml><?xml version="1.0" encoding="utf-8"?>
<formControlPr xmlns="http://schemas.microsoft.com/office/spreadsheetml/2009/9/main" objectType="CheckBox" fmlaLink="$X$15" lockText="1" noThreeD="1"/>
</file>

<file path=xl/ctrlProps/ctrlProp108.xml><?xml version="1.0" encoding="utf-8"?>
<formControlPr xmlns="http://schemas.microsoft.com/office/spreadsheetml/2009/9/main" objectType="CheckBox" fmlaLink="$X$16" lockText="1" noThreeD="1"/>
</file>

<file path=xl/ctrlProps/ctrlProp109.xml><?xml version="1.0" encoding="utf-8"?>
<formControlPr xmlns="http://schemas.microsoft.com/office/spreadsheetml/2009/9/main" objectType="CheckBox" fmlaLink="$X$28" lockText="1" noThreeD="1"/>
</file>

<file path=xl/ctrlProps/ctrlProp11.xml><?xml version="1.0" encoding="utf-8"?>
<formControlPr xmlns="http://schemas.microsoft.com/office/spreadsheetml/2009/9/main" objectType="CheckBox" fmlaLink="$X$36" lockText="1" noThreeD="1"/>
</file>

<file path=xl/ctrlProps/ctrlProp110.xml><?xml version="1.0" encoding="utf-8"?>
<formControlPr xmlns="http://schemas.microsoft.com/office/spreadsheetml/2009/9/main" objectType="CheckBox" fmlaLink="$X$29" lockText="1" noThreeD="1"/>
</file>

<file path=xl/ctrlProps/ctrlProp111.xml><?xml version="1.0" encoding="utf-8"?>
<formControlPr xmlns="http://schemas.microsoft.com/office/spreadsheetml/2009/9/main" objectType="CheckBox" fmlaLink="$X$30" lockText="1" noThreeD="1"/>
</file>

<file path=xl/ctrlProps/ctrlProp112.xml><?xml version="1.0" encoding="utf-8"?>
<formControlPr xmlns="http://schemas.microsoft.com/office/spreadsheetml/2009/9/main" objectType="CheckBox" fmlaLink="$X$31" lockText="1" noThreeD="1"/>
</file>

<file path=xl/ctrlProps/ctrlProp113.xml><?xml version="1.0" encoding="utf-8"?>
<formControlPr xmlns="http://schemas.microsoft.com/office/spreadsheetml/2009/9/main" objectType="CheckBox" fmlaLink="$X$32" lockText="1" noThreeD="1"/>
</file>

<file path=xl/ctrlProps/ctrlProp114.xml><?xml version="1.0" encoding="utf-8"?>
<formControlPr xmlns="http://schemas.microsoft.com/office/spreadsheetml/2009/9/main" objectType="CheckBox" fmlaLink="$X$33" lockText="1" noThreeD="1"/>
</file>

<file path=xl/ctrlProps/ctrlProp115.xml><?xml version="1.0" encoding="utf-8"?>
<formControlPr xmlns="http://schemas.microsoft.com/office/spreadsheetml/2009/9/main" objectType="CheckBox" fmlaLink="$X$34" lockText="1" noThreeD="1"/>
</file>

<file path=xl/ctrlProps/ctrlProp116.xml><?xml version="1.0" encoding="utf-8"?>
<formControlPr xmlns="http://schemas.microsoft.com/office/spreadsheetml/2009/9/main" objectType="CheckBox" fmlaLink="$X$35" lockText="1" noThreeD="1"/>
</file>

<file path=xl/ctrlProps/ctrlProp117.xml><?xml version="1.0" encoding="utf-8"?>
<formControlPr xmlns="http://schemas.microsoft.com/office/spreadsheetml/2009/9/main" objectType="CheckBox" fmlaLink="$X$36" lockText="1" noThreeD="1"/>
</file>

<file path=xl/ctrlProps/ctrlProp118.xml><?xml version="1.0" encoding="utf-8"?>
<formControlPr xmlns="http://schemas.microsoft.com/office/spreadsheetml/2009/9/main" objectType="CheckBox" fmlaLink="$X$37" lockText="1" noThreeD="1"/>
</file>

<file path=xl/ctrlProps/ctrlProp119.xml><?xml version="1.0" encoding="utf-8"?>
<formControlPr xmlns="http://schemas.microsoft.com/office/spreadsheetml/2009/9/main" objectType="CheckBox" fmlaLink="$X$38" lockText="1" noThreeD="1"/>
</file>

<file path=xl/ctrlProps/ctrlProp12.xml><?xml version="1.0" encoding="utf-8"?>
<formControlPr xmlns="http://schemas.microsoft.com/office/spreadsheetml/2009/9/main" objectType="CheckBox" fmlaLink="$X$37" lockText="1" noThreeD="1"/>
</file>

<file path=xl/ctrlProps/ctrlProp120.xml><?xml version="1.0" encoding="utf-8"?>
<formControlPr xmlns="http://schemas.microsoft.com/office/spreadsheetml/2009/9/main" objectType="CheckBox" fmlaLink="$X$39" lockText="1" noThreeD="1"/>
</file>

<file path=xl/ctrlProps/ctrlProp121.xml><?xml version="1.0" encoding="utf-8"?>
<formControlPr xmlns="http://schemas.microsoft.com/office/spreadsheetml/2009/9/main" objectType="CheckBox" fmlaLink="$X$40" lockText="1" noThreeD="1"/>
</file>

<file path=xl/ctrlProps/ctrlProp122.xml><?xml version="1.0" encoding="utf-8"?>
<formControlPr xmlns="http://schemas.microsoft.com/office/spreadsheetml/2009/9/main" objectType="CheckBox" fmlaLink="$X$41" lockText="1" noThreeD="1"/>
</file>

<file path=xl/ctrlProps/ctrlProp123.xml><?xml version="1.0" encoding="utf-8"?>
<formControlPr xmlns="http://schemas.microsoft.com/office/spreadsheetml/2009/9/main" objectType="CheckBox" fmlaLink="$X$42" lockText="1" noThreeD="1"/>
</file>

<file path=xl/ctrlProps/ctrlProp124.xml><?xml version="1.0" encoding="utf-8"?>
<formControlPr xmlns="http://schemas.microsoft.com/office/spreadsheetml/2009/9/main" objectType="CheckBox" fmlaLink="$X$43" lockText="1" noThreeD="1"/>
</file>

<file path=xl/ctrlProps/ctrlProp125.xml><?xml version="1.0" encoding="utf-8"?>
<formControlPr xmlns="http://schemas.microsoft.com/office/spreadsheetml/2009/9/main" objectType="CheckBox" fmlaLink="$X$44" lockText="1" noThreeD="1"/>
</file>

<file path=xl/ctrlProps/ctrlProp126.xml><?xml version="1.0" encoding="utf-8"?>
<formControlPr xmlns="http://schemas.microsoft.com/office/spreadsheetml/2009/9/main" objectType="CheckBox" fmlaLink="$X$45" lockText="1" noThreeD="1"/>
</file>

<file path=xl/ctrlProps/ctrlProp127.xml><?xml version="1.0" encoding="utf-8"?>
<formControlPr xmlns="http://schemas.microsoft.com/office/spreadsheetml/2009/9/main" objectType="CheckBox" fmlaLink="$X$46" lockText="1" noThreeD="1"/>
</file>

<file path=xl/ctrlProps/ctrlProp128.xml><?xml version="1.0" encoding="utf-8"?>
<formControlPr xmlns="http://schemas.microsoft.com/office/spreadsheetml/2009/9/main" objectType="CheckBox" fmlaLink="$X$47" lockText="1" noThreeD="1"/>
</file>

<file path=xl/ctrlProps/ctrlProp129.xml><?xml version="1.0" encoding="utf-8"?>
<formControlPr xmlns="http://schemas.microsoft.com/office/spreadsheetml/2009/9/main" objectType="CheckBox" fmlaLink="$X$48" lockText="1" noThreeD="1"/>
</file>

<file path=xl/ctrlProps/ctrlProp13.xml><?xml version="1.0" encoding="utf-8"?>
<formControlPr xmlns="http://schemas.microsoft.com/office/spreadsheetml/2009/9/main" objectType="CheckBox" fmlaLink="$X$38" lockText="1" noThreeD="1"/>
</file>

<file path=xl/ctrlProps/ctrlProp130.xml><?xml version="1.0" encoding="utf-8"?>
<formControlPr xmlns="http://schemas.microsoft.com/office/spreadsheetml/2009/9/main" objectType="CheckBox" fmlaLink="$X$49" lockText="1" noThreeD="1"/>
</file>

<file path=xl/ctrlProps/ctrlProp131.xml><?xml version="1.0" encoding="utf-8"?>
<formControlPr xmlns="http://schemas.microsoft.com/office/spreadsheetml/2009/9/main" objectType="CheckBox" fmlaLink="$X$50" lockText="1" noThreeD="1"/>
</file>

<file path=xl/ctrlProps/ctrlProp132.xml><?xml version="1.0" encoding="utf-8"?>
<formControlPr xmlns="http://schemas.microsoft.com/office/spreadsheetml/2009/9/main" objectType="CheckBox" fmlaLink="$X$51" lockText="1" noThreeD="1"/>
</file>

<file path=xl/ctrlProps/ctrlProp133.xml><?xml version="1.0" encoding="utf-8"?>
<formControlPr xmlns="http://schemas.microsoft.com/office/spreadsheetml/2009/9/main" objectType="CheckBox" fmlaLink="$X$52" lockText="1" noThreeD="1"/>
</file>

<file path=xl/ctrlProps/ctrlProp134.xml><?xml version="1.0" encoding="utf-8"?>
<formControlPr xmlns="http://schemas.microsoft.com/office/spreadsheetml/2009/9/main" objectType="CheckBox" fmlaLink="$X$53" lockText="1" noThreeD="1"/>
</file>

<file path=xl/ctrlProps/ctrlProp135.xml><?xml version="1.0" encoding="utf-8"?>
<formControlPr xmlns="http://schemas.microsoft.com/office/spreadsheetml/2009/9/main" objectType="CheckBox" fmlaLink="$X$54" lockText="1" noThreeD="1"/>
</file>

<file path=xl/ctrlProps/ctrlProp136.xml><?xml version="1.0" encoding="utf-8"?>
<formControlPr xmlns="http://schemas.microsoft.com/office/spreadsheetml/2009/9/main" objectType="CheckBox" fmlaLink="$X$55" lockText="1" noThreeD="1"/>
</file>

<file path=xl/ctrlProps/ctrlProp137.xml><?xml version="1.0" encoding="utf-8"?>
<formControlPr xmlns="http://schemas.microsoft.com/office/spreadsheetml/2009/9/main" objectType="CheckBox" fmlaLink="$X$56" lockText="1" noThreeD="1"/>
</file>

<file path=xl/ctrlProps/ctrlProp138.xml><?xml version="1.0" encoding="utf-8"?>
<formControlPr xmlns="http://schemas.microsoft.com/office/spreadsheetml/2009/9/main" objectType="CheckBox" fmlaLink="$X$57" lockText="1" noThreeD="1"/>
</file>

<file path=xl/ctrlProps/ctrlProp139.xml><?xml version="1.0" encoding="utf-8"?>
<formControlPr xmlns="http://schemas.microsoft.com/office/spreadsheetml/2009/9/main" objectType="CheckBox" fmlaLink="$X$58" lockText="1" noThreeD="1"/>
</file>

<file path=xl/ctrlProps/ctrlProp14.xml><?xml version="1.0" encoding="utf-8"?>
<formControlPr xmlns="http://schemas.microsoft.com/office/spreadsheetml/2009/9/main" objectType="CheckBox" fmlaLink="$X$39" lockText="1" noThreeD="1"/>
</file>

<file path=xl/ctrlProps/ctrlProp140.xml><?xml version="1.0" encoding="utf-8"?>
<formControlPr xmlns="http://schemas.microsoft.com/office/spreadsheetml/2009/9/main" objectType="CheckBox" fmlaLink="$X$59" lockText="1" noThreeD="1"/>
</file>

<file path=xl/ctrlProps/ctrlProp141.xml><?xml version="1.0" encoding="utf-8"?>
<formControlPr xmlns="http://schemas.microsoft.com/office/spreadsheetml/2009/9/main" objectType="CheckBox" fmlaLink="$X$60" lockText="1" noThreeD="1"/>
</file>

<file path=xl/ctrlProps/ctrlProp142.xml><?xml version="1.0" encoding="utf-8"?>
<formControlPr xmlns="http://schemas.microsoft.com/office/spreadsheetml/2009/9/main" objectType="CheckBox" fmlaLink="$X$61" lockText="1" noThreeD="1"/>
</file>

<file path=xl/ctrlProps/ctrlProp143.xml><?xml version="1.0" encoding="utf-8"?>
<formControlPr xmlns="http://schemas.microsoft.com/office/spreadsheetml/2009/9/main" objectType="CheckBox" fmlaLink="$X$62" lockText="1" noThreeD="1"/>
</file>

<file path=xl/ctrlProps/ctrlProp144.xml><?xml version="1.0" encoding="utf-8"?>
<formControlPr xmlns="http://schemas.microsoft.com/office/spreadsheetml/2009/9/main" objectType="CheckBox" fmlaLink="$X$63" lockText="1" noThreeD="1"/>
</file>

<file path=xl/ctrlProps/ctrlProp145.xml><?xml version="1.0" encoding="utf-8"?>
<formControlPr xmlns="http://schemas.microsoft.com/office/spreadsheetml/2009/9/main" objectType="CheckBox" fmlaLink="$Y$16" lockText="1" noThreeD="1"/>
</file>

<file path=xl/ctrlProps/ctrlProp146.xml><?xml version="1.0" encoding="utf-8"?>
<formControlPr xmlns="http://schemas.microsoft.com/office/spreadsheetml/2009/9/main" objectType="CheckBox" fmlaLink="$X$17" lockText="1" noThreeD="1"/>
</file>

<file path=xl/ctrlProps/ctrlProp147.xml><?xml version="1.0" encoding="utf-8"?>
<formControlPr xmlns="http://schemas.microsoft.com/office/spreadsheetml/2009/9/main" objectType="CheckBox" fmlaLink="$X$18" lockText="1" noThreeD="1"/>
</file>

<file path=xl/ctrlProps/ctrlProp148.xml><?xml version="1.0" encoding="utf-8"?>
<formControlPr xmlns="http://schemas.microsoft.com/office/spreadsheetml/2009/9/main" objectType="CheckBox" fmlaLink="$X$19" lockText="1" noThreeD="1"/>
</file>

<file path=xl/ctrlProps/ctrlProp149.xml><?xml version="1.0" encoding="utf-8"?>
<formControlPr xmlns="http://schemas.microsoft.com/office/spreadsheetml/2009/9/main" objectType="CheckBox" fmlaLink="$X$20" lockText="1" noThreeD="1"/>
</file>

<file path=xl/ctrlProps/ctrlProp15.xml><?xml version="1.0" encoding="utf-8"?>
<formControlPr xmlns="http://schemas.microsoft.com/office/spreadsheetml/2009/9/main" objectType="CheckBox" fmlaLink="$X$40" lockText="1" noThreeD="1"/>
</file>

<file path=xl/ctrlProps/ctrlProp150.xml><?xml version="1.0" encoding="utf-8"?>
<formControlPr xmlns="http://schemas.microsoft.com/office/spreadsheetml/2009/9/main" objectType="CheckBox" fmlaLink="$X$21" lockText="1" noThreeD="1"/>
</file>

<file path=xl/ctrlProps/ctrlProp151.xml><?xml version="1.0" encoding="utf-8"?>
<formControlPr xmlns="http://schemas.microsoft.com/office/spreadsheetml/2009/9/main" objectType="CheckBox" fmlaLink="$X$22" lockText="1" noThreeD="1"/>
</file>

<file path=xl/ctrlProps/ctrlProp152.xml><?xml version="1.0" encoding="utf-8"?>
<formControlPr xmlns="http://schemas.microsoft.com/office/spreadsheetml/2009/9/main" objectType="CheckBox" fmlaLink="$X$24" lockText="1" noThreeD="1"/>
</file>

<file path=xl/ctrlProps/ctrlProp153.xml><?xml version="1.0" encoding="utf-8"?>
<formControlPr xmlns="http://schemas.microsoft.com/office/spreadsheetml/2009/9/main" objectType="CheckBox" fmlaLink="$X$23" lockText="1" noThreeD="1"/>
</file>

<file path=xl/ctrlProps/ctrlProp154.xml><?xml version="1.0" encoding="utf-8"?>
<formControlPr xmlns="http://schemas.microsoft.com/office/spreadsheetml/2009/9/main" objectType="CheckBox" fmlaLink="$X$25" lockText="1" noThreeD="1"/>
</file>

<file path=xl/ctrlProps/ctrlProp155.xml><?xml version="1.0" encoding="utf-8"?>
<formControlPr xmlns="http://schemas.microsoft.com/office/spreadsheetml/2009/9/main" objectType="CheckBox" fmlaLink="$X$26" lockText="1" noThreeD="1"/>
</file>

<file path=xl/ctrlProps/ctrlProp156.xml><?xml version="1.0" encoding="utf-8"?>
<formControlPr xmlns="http://schemas.microsoft.com/office/spreadsheetml/2009/9/main" objectType="CheckBox" fmlaLink="$X$27" lockText="1" noThreeD="1"/>
</file>

<file path=xl/ctrlProps/ctrlProp157.xml><?xml version="1.0" encoding="utf-8"?>
<formControlPr xmlns="http://schemas.microsoft.com/office/spreadsheetml/2009/9/main" objectType="CheckBox" fmlaLink="$X$31" lockText="1" noThreeD="1"/>
</file>

<file path=xl/ctrlProps/ctrlProp158.xml><?xml version="1.0" encoding="utf-8"?>
<formControlPr xmlns="http://schemas.microsoft.com/office/spreadsheetml/2009/9/main" objectType="CheckBox" fmlaLink="$X$32" lockText="1" noThreeD="1"/>
</file>

<file path=xl/ctrlProps/ctrlProp159.xml><?xml version="1.0" encoding="utf-8"?>
<formControlPr xmlns="http://schemas.microsoft.com/office/spreadsheetml/2009/9/main" objectType="CheckBox" fmlaLink="$X$40" lockText="1" noThreeD="1"/>
</file>

<file path=xl/ctrlProps/ctrlProp16.xml><?xml version="1.0" encoding="utf-8"?>
<formControlPr xmlns="http://schemas.microsoft.com/office/spreadsheetml/2009/9/main" objectType="CheckBox" fmlaLink="$X$41" lockText="1" noThreeD="1"/>
</file>

<file path=xl/ctrlProps/ctrlProp160.xml><?xml version="1.0" encoding="utf-8"?>
<formControlPr xmlns="http://schemas.microsoft.com/office/spreadsheetml/2009/9/main" objectType="CheckBox" fmlaLink="$X$15" lockText="1" noThreeD="1"/>
</file>

<file path=xl/ctrlProps/ctrlProp161.xml><?xml version="1.0" encoding="utf-8"?>
<formControlPr xmlns="http://schemas.microsoft.com/office/spreadsheetml/2009/9/main" objectType="CheckBox" fmlaLink="$X$16" lockText="1" noThreeD="1"/>
</file>

<file path=xl/ctrlProps/ctrlProp162.xml><?xml version="1.0" encoding="utf-8"?>
<formControlPr xmlns="http://schemas.microsoft.com/office/spreadsheetml/2009/9/main" objectType="CheckBox" fmlaLink="$X$28" lockText="1" noThreeD="1"/>
</file>

<file path=xl/ctrlProps/ctrlProp163.xml><?xml version="1.0" encoding="utf-8"?>
<formControlPr xmlns="http://schemas.microsoft.com/office/spreadsheetml/2009/9/main" objectType="CheckBox" fmlaLink="$X$29" lockText="1" noThreeD="1"/>
</file>

<file path=xl/ctrlProps/ctrlProp164.xml><?xml version="1.0" encoding="utf-8"?>
<formControlPr xmlns="http://schemas.microsoft.com/office/spreadsheetml/2009/9/main" objectType="CheckBox" fmlaLink="$X$30" lockText="1" noThreeD="1"/>
</file>

<file path=xl/ctrlProps/ctrlProp165.xml><?xml version="1.0" encoding="utf-8"?>
<formControlPr xmlns="http://schemas.microsoft.com/office/spreadsheetml/2009/9/main" objectType="CheckBox" fmlaLink="$X$31" lockText="1" noThreeD="1"/>
</file>

<file path=xl/ctrlProps/ctrlProp166.xml><?xml version="1.0" encoding="utf-8"?>
<formControlPr xmlns="http://schemas.microsoft.com/office/spreadsheetml/2009/9/main" objectType="CheckBox" fmlaLink="$X$32" lockText="1" noThreeD="1"/>
</file>

<file path=xl/ctrlProps/ctrlProp167.xml><?xml version="1.0" encoding="utf-8"?>
<formControlPr xmlns="http://schemas.microsoft.com/office/spreadsheetml/2009/9/main" objectType="CheckBox" fmlaLink="$X$33" lockText="1" noThreeD="1"/>
</file>

<file path=xl/ctrlProps/ctrlProp168.xml><?xml version="1.0" encoding="utf-8"?>
<formControlPr xmlns="http://schemas.microsoft.com/office/spreadsheetml/2009/9/main" objectType="CheckBox" fmlaLink="$X$34" lockText="1" noThreeD="1"/>
</file>

<file path=xl/ctrlProps/ctrlProp169.xml><?xml version="1.0" encoding="utf-8"?>
<formControlPr xmlns="http://schemas.microsoft.com/office/spreadsheetml/2009/9/main" objectType="CheckBox" fmlaLink="$X$35" lockText="1" noThreeD="1"/>
</file>

<file path=xl/ctrlProps/ctrlProp17.xml><?xml version="1.0" encoding="utf-8"?>
<formControlPr xmlns="http://schemas.microsoft.com/office/spreadsheetml/2009/9/main" objectType="CheckBox" fmlaLink="$X$42" lockText="1" noThreeD="1"/>
</file>

<file path=xl/ctrlProps/ctrlProp170.xml><?xml version="1.0" encoding="utf-8"?>
<formControlPr xmlns="http://schemas.microsoft.com/office/spreadsheetml/2009/9/main" objectType="CheckBox" fmlaLink="$X$36" lockText="1" noThreeD="1"/>
</file>

<file path=xl/ctrlProps/ctrlProp171.xml><?xml version="1.0" encoding="utf-8"?>
<formControlPr xmlns="http://schemas.microsoft.com/office/spreadsheetml/2009/9/main" objectType="CheckBox" fmlaLink="$X$37" lockText="1" noThreeD="1"/>
</file>

<file path=xl/ctrlProps/ctrlProp172.xml><?xml version="1.0" encoding="utf-8"?>
<formControlPr xmlns="http://schemas.microsoft.com/office/spreadsheetml/2009/9/main" objectType="CheckBox" fmlaLink="$X$38" lockText="1" noThreeD="1"/>
</file>

<file path=xl/ctrlProps/ctrlProp173.xml><?xml version="1.0" encoding="utf-8"?>
<formControlPr xmlns="http://schemas.microsoft.com/office/spreadsheetml/2009/9/main" objectType="CheckBox" fmlaLink="$X$39" lockText="1" noThreeD="1"/>
</file>

<file path=xl/ctrlProps/ctrlProp174.xml><?xml version="1.0" encoding="utf-8"?>
<formControlPr xmlns="http://schemas.microsoft.com/office/spreadsheetml/2009/9/main" objectType="CheckBox" fmlaLink="$X$40" lockText="1" noThreeD="1"/>
</file>

<file path=xl/ctrlProps/ctrlProp175.xml><?xml version="1.0" encoding="utf-8"?>
<formControlPr xmlns="http://schemas.microsoft.com/office/spreadsheetml/2009/9/main" objectType="CheckBox" fmlaLink="$X$41" lockText="1" noThreeD="1"/>
</file>

<file path=xl/ctrlProps/ctrlProp176.xml><?xml version="1.0" encoding="utf-8"?>
<formControlPr xmlns="http://schemas.microsoft.com/office/spreadsheetml/2009/9/main" objectType="CheckBox" fmlaLink="$X$42" lockText="1" noThreeD="1"/>
</file>

<file path=xl/ctrlProps/ctrlProp177.xml><?xml version="1.0" encoding="utf-8"?>
<formControlPr xmlns="http://schemas.microsoft.com/office/spreadsheetml/2009/9/main" objectType="CheckBox" fmlaLink="$X$43" lockText="1" noThreeD="1"/>
</file>

<file path=xl/ctrlProps/ctrlProp178.xml><?xml version="1.0" encoding="utf-8"?>
<formControlPr xmlns="http://schemas.microsoft.com/office/spreadsheetml/2009/9/main" objectType="CheckBox" fmlaLink="$X$44" lockText="1" noThreeD="1"/>
</file>

<file path=xl/ctrlProps/ctrlProp179.xml><?xml version="1.0" encoding="utf-8"?>
<formControlPr xmlns="http://schemas.microsoft.com/office/spreadsheetml/2009/9/main" objectType="CheckBox" fmlaLink="$X$45" lockText="1" noThreeD="1"/>
</file>

<file path=xl/ctrlProps/ctrlProp18.xml><?xml version="1.0" encoding="utf-8"?>
<formControlPr xmlns="http://schemas.microsoft.com/office/spreadsheetml/2009/9/main" objectType="CheckBox" fmlaLink="$X$43" lockText="1" noThreeD="1"/>
</file>

<file path=xl/ctrlProps/ctrlProp180.xml><?xml version="1.0" encoding="utf-8"?>
<formControlPr xmlns="http://schemas.microsoft.com/office/spreadsheetml/2009/9/main" objectType="CheckBox" fmlaLink="$X$46" lockText="1" noThreeD="1"/>
</file>

<file path=xl/ctrlProps/ctrlProp181.xml><?xml version="1.0" encoding="utf-8"?>
<formControlPr xmlns="http://schemas.microsoft.com/office/spreadsheetml/2009/9/main" objectType="CheckBox" fmlaLink="$X$47" lockText="1" noThreeD="1"/>
</file>

<file path=xl/ctrlProps/ctrlProp182.xml><?xml version="1.0" encoding="utf-8"?>
<formControlPr xmlns="http://schemas.microsoft.com/office/spreadsheetml/2009/9/main" objectType="CheckBox" fmlaLink="$X$48" lockText="1" noThreeD="1"/>
</file>

<file path=xl/ctrlProps/ctrlProp183.xml><?xml version="1.0" encoding="utf-8"?>
<formControlPr xmlns="http://schemas.microsoft.com/office/spreadsheetml/2009/9/main" objectType="CheckBox" fmlaLink="$X$49" lockText="1" noThreeD="1"/>
</file>

<file path=xl/ctrlProps/ctrlProp184.xml><?xml version="1.0" encoding="utf-8"?>
<formControlPr xmlns="http://schemas.microsoft.com/office/spreadsheetml/2009/9/main" objectType="CheckBox" fmlaLink="$X$50" lockText="1" noThreeD="1"/>
</file>

<file path=xl/ctrlProps/ctrlProp185.xml><?xml version="1.0" encoding="utf-8"?>
<formControlPr xmlns="http://schemas.microsoft.com/office/spreadsheetml/2009/9/main" objectType="CheckBox" fmlaLink="$X$51" lockText="1" noThreeD="1"/>
</file>

<file path=xl/ctrlProps/ctrlProp186.xml><?xml version="1.0" encoding="utf-8"?>
<formControlPr xmlns="http://schemas.microsoft.com/office/spreadsheetml/2009/9/main" objectType="CheckBox" fmlaLink="$X$52" lockText="1" noThreeD="1"/>
</file>

<file path=xl/ctrlProps/ctrlProp187.xml><?xml version="1.0" encoding="utf-8"?>
<formControlPr xmlns="http://schemas.microsoft.com/office/spreadsheetml/2009/9/main" objectType="CheckBox" fmlaLink="$X$53" lockText="1" noThreeD="1"/>
</file>

<file path=xl/ctrlProps/ctrlProp188.xml><?xml version="1.0" encoding="utf-8"?>
<formControlPr xmlns="http://schemas.microsoft.com/office/spreadsheetml/2009/9/main" objectType="CheckBox" fmlaLink="$X$54" lockText="1" noThreeD="1"/>
</file>

<file path=xl/ctrlProps/ctrlProp189.xml><?xml version="1.0" encoding="utf-8"?>
<formControlPr xmlns="http://schemas.microsoft.com/office/spreadsheetml/2009/9/main" objectType="CheckBox" fmlaLink="$X$55" lockText="1" noThreeD="1"/>
</file>

<file path=xl/ctrlProps/ctrlProp19.xml><?xml version="1.0" encoding="utf-8"?>
<formControlPr xmlns="http://schemas.microsoft.com/office/spreadsheetml/2009/9/main" objectType="CheckBox" fmlaLink="$X$44" lockText="1" noThreeD="1"/>
</file>

<file path=xl/ctrlProps/ctrlProp190.xml><?xml version="1.0" encoding="utf-8"?>
<formControlPr xmlns="http://schemas.microsoft.com/office/spreadsheetml/2009/9/main" objectType="CheckBox" fmlaLink="$X$56" lockText="1" noThreeD="1"/>
</file>

<file path=xl/ctrlProps/ctrlProp191.xml><?xml version="1.0" encoding="utf-8"?>
<formControlPr xmlns="http://schemas.microsoft.com/office/spreadsheetml/2009/9/main" objectType="CheckBox" fmlaLink="$X$57" lockText="1" noThreeD="1"/>
</file>

<file path=xl/ctrlProps/ctrlProp192.xml><?xml version="1.0" encoding="utf-8"?>
<formControlPr xmlns="http://schemas.microsoft.com/office/spreadsheetml/2009/9/main" objectType="CheckBox" fmlaLink="$X$58" lockText="1" noThreeD="1"/>
</file>

<file path=xl/ctrlProps/ctrlProp193.xml><?xml version="1.0" encoding="utf-8"?>
<formControlPr xmlns="http://schemas.microsoft.com/office/spreadsheetml/2009/9/main" objectType="CheckBox" fmlaLink="$X$59" lockText="1" noThreeD="1"/>
</file>

<file path=xl/ctrlProps/ctrlProp194.xml><?xml version="1.0" encoding="utf-8"?>
<formControlPr xmlns="http://schemas.microsoft.com/office/spreadsheetml/2009/9/main" objectType="CheckBox" fmlaLink="$X$60" lockText="1" noThreeD="1"/>
</file>

<file path=xl/ctrlProps/ctrlProp195.xml><?xml version="1.0" encoding="utf-8"?>
<formControlPr xmlns="http://schemas.microsoft.com/office/spreadsheetml/2009/9/main" objectType="CheckBox" fmlaLink="$X$61" lockText="1" noThreeD="1"/>
</file>

<file path=xl/ctrlProps/ctrlProp196.xml><?xml version="1.0" encoding="utf-8"?>
<formControlPr xmlns="http://schemas.microsoft.com/office/spreadsheetml/2009/9/main" objectType="CheckBox" fmlaLink="$X$62" lockText="1" noThreeD="1"/>
</file>

<file path=xl/ctrlProps/ctrlProp197.xml><?xml version="1.0" encoding="utf-8"?>
<formControlPr xmlns="http://schemas.microsoft.com/office/spreadsheetml/2009/9/main" objectType="CheckBox" fmlaLink="$X$63" lockText="1" noThreeD="1"/>
</file>

<file path=xl/ctrlProps/ctrlProp198.xml><?xml version="1.0" encoding="utf-8"?>
<formControlPr xmlns="http://schemas.microsoft.com/office/spreadsheetml/2009/9/main" objectType="CheckBox" fmlaLink="$Y$16" lockText="1" noThreeD="1"/>
</file>

<file path=xl/ctrlProps/ctrlProp199.xml><?xml version="1.0" encoding="utf-8"?>
<formControlPr xmlns="http://schemas.microsoft.com/office/spreadsheetml/2009/9/main" objectType="CheckBox" fmlaLink="$X$17" lockText="1" noThreeD="1"/>
</file>

<file path=xl/ctrlProps/ctrlProp2.xml><?xml version="1.0" encoding="utf-8"?>
<formControlPr xmlns="http://schemas.microsoft.com/office/spreadsheetml/2009/9/main" objectType="CheckBox" fmlaLink="$X$16" lockText="1" noThreeD="1"/>
</file>

<file path=xl/ctrlProps/ctrlProp20.xml><?xml version="1.0" encoding="utf-8"?>
<formControlPr xmlns="http://schemas.microsoft.com/office/spreadsheetml/2009/9/main" objectType="CheckBox" fmlaLink="$X$45" lockText="1" noThreeD="1"/>
</file>

<file path=xl/ctrlProps/ctrlProp200.xml><?xml version="1.0" encoding="utf-8"?>
<formControlPr xmlns="http://schemas.microsoft.com/office/spreadsheetml/2009/9/main" objectType="CheckBox" fmlaLink="$X$18" lockText="1" noThreeD="1"/>
</file>

<file path=xl/ctrlProps/ctrlProp201.xml><?xml version="1.0" encoding="utf-8"?>
<formControlPr xmlns="http://schemas.microsoft.com/office/spreadsheetml/2009/9/main" objectType="CheckBox" fmlaLink="$X$19" lockText="1" noThreeD="1"/>
</file>

<file path=xl/ctrlProps/ctrlProp202.xml><?xml version="1.0" encoding="utf-8"?>
<formControlPr xmlns="http://schemas.microsoft.com/office/spreadsheetml/2009/9/main" objectType="CheckBox" fmlaLink="$X$20" lockText="1" noThreeD="1"/>
</file>

<file path=xl/ctrlProps/ctrlProp203.xml><?xml version="1.0" encoding="utf-8"?>
<formControlPr xmlns="http://schemas.microsoft.com/office/spreadsheetml/2009/9/main" objectType="CheckBox" fmlaLink="$X$21" lockText="1" noThreeD="1"/>
</file>

<file path=xl/ctrlProps/ctrlProp204.xml><?xml version="1.0" encoding="utf-8"?>
<formControlPr xmlns="http://schemas.microsoft.com/office/spreadsheetml/2009/9/main" objectType="CheckBox" fmlaLink="$X$22" lockText="1" noThreeD="1"/>
</file>

<file path=xl/ctrlProps/ctrlProp205.xml><?xml version="1.0" encoding="utf-8"?>
<formControlPr xmlns="http://schemas.microsoft.com/office/spreadsheetml/2009/9/main" objectType="CheckBox" fmlaLink="$X$24" lockText="1" noThreeD="1"/>
</file>

<file path=xl/ctrlProps/ctrlProp206.xml><?xml version="1.0" encoding="utf-8"?>
<formControlPr xmlns="http://schemas.microsoft.com/office/spreadsheetml/2009/9/main" objectType="CheckBox" fmlaLink="$X$23" lockText="1" noThreeD="1"/>
</file>

<file path=xl/ctrlProps/ctrlProp207.xml><?xml version="1.0" encoding="utf-8"?>
<formControlPr xmlns="http://schemas.microsoft.com/office/spreadsheetml/2009/9/main" objectType="CheckBox" fmlaLink="$X$25" lockText="1" noThreeD="1"/>
</file>

<file path=xl/ctrlProps/ctrlProp208.xml><?xml version="1.0" encoding="utf-8"?>
<formControlPr xmlns="http://schemas.microsoft.com/office/spreadsheetml/2009/9/main" objectType="CheckBox" fmlaLink="$X$26" lockText="1" noThreeD="1"/>
</file>

<file path=xl/ctrlProps/ctrlProp209.xml><?xml version="1.0" encoding="utf-8"?>
<formControlPr xmlns="http://schemas.microsoft.com/office/spreadsheetml/2009/9/main" objectType="CheckBox" fmlaLink="$X$27" lockText="1" noThreeD="1"/>
</file>

<file path=xl/ctrlProps/ctrlProp21.xml><?xml version="1.0" encoding="utf-8"?>
<formControlPr xmlns="http://schemas.microsoft.com/office/spreadsheetml/2009/9/main" objectType="CheckBox" fmlaLink="$X$46" lockText="1" noThreeD="1"/>
</file>

<file path=xl/ctrlProps/ctrlProp210.xml><?xml version="1.0" encoding="utf-8"?>
<formControlPr xmlns="http://schemas.microsoft.com/office/spreadsheetml/2009/9/main" objectType="CheckBox" fmlaLink="$X$31" lockText="1" noThreeD="1"/>
</file>

<file path=xl/ctrlProps/ctrlProp211.xml><?xml version="1.0" encoding="utf-8"?>
<formControlPr xmlns="http://schemas.microsoft.com/office/spreadsheetml/2009/9/main" objectType="CheckBox" fmlaLink="$X$32" lockText="1" noThreeD="1"/>
</file>

<file path=xl/ctrlProps/ctrlProp212.xml><?xml version="1.0" encoding="utf-8"?>
<formControlPr xmlns="http://schemas.microsoft.com/office/spreadsheetml/2009/9/main" objectType="CheckBox" fmlaLink="$X$40" lockText="1" noThreeD="1"/>
</file>

<file path=xl/ctrlProps/ctrlProp213.xml><?xml version="1.0" encoding="utf-8"?>
<formControlPr xmlns="http://schemas.microsoft.com/office/spreadsheetml/2009/9/main" objectType="CheckBox" fmlaLink="$X$15" lockText="1" noThreeD="1"/>
</file>

<file path=xl/ctrlProps/ctrlProp214.xml><?xml version="1.0" encoding="utf-8"?>
<formControlPr xmlns="http://schemas.microsoft.com/office/spreadsheetml/2009/9/main" objectType="CheckBox" fmlaLink="$X$16" lockText="1" noThreeD="1"/>
</file>

<file path=xl/ctrlProps/ctrlProp215.xml><?xml version="1.0" encoding="utf-8"?>
<formControlPr xmlns="http://schemas.microsoft.com/office/spreadsheetml/2009/9/main" objectType="CheckBox" fmlaLink="$X$28" lockText="1" noThreeD="1"/>
</file>

<file path=xl/ctrlProps/ctrlProp216.xml><?xml version="1.0" encoding="utf-8"?>
<formControlPr xmlns="http://schemas.microsoft.com/office/spreadsheetml/2009/9/main" objectType="CheckBox" fmlaLink="$X$29" lockText="1" noThreeD="1"/>
</file>

<file path=xl/ctrlProps/ctrlProp217.xml><?xml version="1.0" encoding="utf-8"?>
<formControlPr xmlns="http://schemas.microsoft.com/office/spreadsheetml/2009/9/main" objectType="CheckBox" fmlaLink="$X$30" lockText="1" noThreeD="1"/>
</file>

<file path=xl/ctrlProps/ctrlProp218.xml><?xml version="1.0" encoding="utf-8"?>
<formControlPr xmlns="http://schemas.microsoft.com/office/spreadsheetml/2009/9/main" objectType="CheckBox" fmlaLink="$X$31" lockText="1" noThreeD="1"/>
</file>

<file path=xl/ctrlProps/ctrlProp219.xml><?xml version="1.0" encoding="utf-8"?>
<formControlPr xmlns="http://schemas.microsoft.com/office/spreadsheetml/2009/9/main" objectType="CheckBox" fmlaLink="$X$32" lockText="1" noThreeD="1"/>
</file>

<file path=xl/ctrlProps/ctrlProp22.xml><?xml version="1.0" encoding="utf-8"?>
<formControlPr xmlns="http://schemas.microsoft.com/office/spreadsheetml/2009/9/main" objectType="CheckBox" fmlaLink="$X$47" lockText="1" noThreeD="1"/>
</file>

<file path=xl/ctrlProps/ctrlProp220.xml><?xml version="1.0" encoding="utf-8"?>
<formControlPr xmlns="http://schemas.microsoft.com/office/spreadsheetml/2009/9/main" objectType="CheckBox" fmlaLink="$X$33" lockText="1" noThreeD="1"/>
</file>

<file path=xl/ctrlProps/ctrlProp221.xml><?xml version="1.0" encoding="utf-8"?>
<formControlPr xmlns="http://schemas.microsoft.com/office/spreadsheetml/2009/9/main" objectType="CheckBox" fmlaLink="$X$34" lockText="1" noThreeD="1"/>
</file>

<file path=xl/ctrlProps/ctrlProp222.xml><?xml version="1.0" encoding="utf-8"?>
<formControlPr xmlns="http://schemas.microsoft.com/office/spreadsheetml/2009/9/main" objectType="CheckBox" fmlaLink="$X$35" lockText="1" noThreeD="1"/>
</file>

<file path=xl/ctrlProps/ctrlProp223.xml><?xml version="1.0" encoding="utf-8"?>
<formControlPr xmlns="http://schemas.microsoft.com/office/spreadsheetml/2009/9/main" objectType="CheckBox" fmlaLink="$X$36" lockText="1" noThreeD="1"/>
</file>

<file path=xl/ctrlProps/ctrlProp224.xml><?xml version="1.0" encoding="utf-8"?>
<formControlPr xmlns="http://schemas.microsoft.com/office/spreadsheetml/2009/9/main" objectType="CheckBox" fmlaLink="$X$37" lockText="1" noThreeD="1"/>
</file>

<file path=xl/ctrlProps/ctrlProp225.xml><?xml version="1.0" encoding="utf-8"?>
<formControlPr xmlns="http://schemas.microsoft.com/office/spreadsheetml/2009/9/main" objectType="CheckBox" fmlaLink="$X$38" lockText="1" noThreeD="1"/>
</file>

<file path=xl/ctrlProps/ctrlProp226.xml><?xml version="1.0" encoding="utf-8"?>
<formControlPr xmlns="http://schemas.microsoft.com/office/spreadsheetml/2009/9/main" objectType="CheckBox" fmlaLink="$X$39" lockText="1" noThreeD="1"/>
</file>

<file path=xl/ctrlProps/ctrlProp227.xml><?xml version="1.0" encoding="utf-8"?>
<formControlPr xmlns="http://schemas.microsoft.com/office/spreadsheetml/2009/9/main" objectType="CheckBox" fmlaLink="$X$40" lockText="1" noThreeD="1"/>
</file>

<file path=xl/ctrlProps/ctrlProp228.xml><?xml version="1.0" encoding="utf-8"?>
<formControlPr xmlns="http://schemas.microsoft.com/office/spreadsheetml/2009/9/main" objectType="CheckBox" fmlaLink="$X$41" lockText="1" noThreeD="1"/>
</file>

<file path=xl/ctrlProps/ctrlProp229.xml><?xml version="1.0" encoding="utf-8"?>
<formControlPr xmlns="http://schemas.microsoft.com/office/spreadsheetml/2009/9/main" objectType="CheckBox" fmlaLink="$X$42" lockText="1" noThreeD="1"/>
</file>

<file path=xl/ctrlProps/ctrlProp23.xml><?xml version="1.0" encoding="utf-8"?>
<formControlPr xmlns="http://schemas.microsoft.com/office/spreadsheetml/2009/9/main" objectType="CheckBox" fmlaLink="$X$48" lockText="1" noThreeD="1"/>
</file>

<file path=xl/ctrlProps/ctrlProp230.xml><?xml version="1.0" encoding="utf-8"?>
<formControlPr xmlns="http://schemas.microsoft.com/office/spreadsheetml/2009/9/main" objectType="CheckBox" fmlaLink="$X$43" lockText="1" noThreeD="1"/>
</file>

<file path=xl/ctrlProps/ctrlProp231.xml><?xml version="1.0" encoding="utf-8"?>
<formControlPr xmlns="http://schemas.microsoft.com/office/spreadsheetml/2009/9/main" objectType="CheckBox" fmlaLink="$X$44" lockText="1" noThreeD="1"/>
</file>

<file path=xl/ctrlProps/ctrlProp232.xml><?xml version="1.0" encoding="utf-8"?>
<formControlPr xmlns="http://schemas.microsoft.com/office/spreadsheetml/2009/9/main" objectType="CheckBox" fmlaLink="$X$45" lockText="1" noThreeD="1"/>
</file>

<file path=xl/ctrlProps/ctrlProp233.xml><?xml version="1.0" encoding="utf-8"?>
<formControlPr xmlns="http://schemas.microsoft.com/office/spreadsheetml/2009/9/main" objectType="CheckBox" fmlaLink="$X$46" lockText="1" noThreeD="1"/>
</file>

<file path=xl/ctrlProps/ctrlProp234.xml><?xml version="1.0" encoding="utf-8"?>
<formControlPr xmlns="http://schemas.microsoft.com/office/spreadsheetml/2009/9/main" objectType="CheckBox" fmlaLink="$X$47" lockText="1" noThreeD="1"/>
</file>

<file path=xl/ctrlProps/ctrlProp235.xml><?xml version="1.0" encoding="utf-8"?>
<formControlPr xmlns="http://schemas.microsoft.com/office/spreadsheetml/2009/9/main" objectType="CheckBox" fmlaLink="$X$48" lockText="1" noThreeD="1"/>
</file>

<file path=xl/ctrlProps/ctrlProp236.xml><?xml version="1.0" encoding="utf-8"?>
<formControlPr xmlns="http://schemas.microsoft.com/office/spreadsheetml/2009/9/main" objectType="CheckBox" fmlaLink="$X$49" lockText="1" noThreeD="1"/>
</file>

<file path=xl/ctrlProps/ctrlProp237.xml><?xml version="1.0" encoding="utf-8"?>
<formControlPr xmlns="http://schemas.microsoft.com/office/spreadsheetml/2009/9/main" objectType="CheckBox" fmlaLink="$X$50" lockText="1" noThreeD="1"/>
</file>

<file path=xl/ctrlProps/ctrlProp238.xml><?xml version="1.0" encoding="utf-8"?>
<formControlPr xmlns="http://schemas.microsoft.com/office/spreadsheetml/2009/9/main" objectType="CheckBox" fmlaLink="$X$51" lockText="1" noThreeD="1"/>
</file>

<file path=xl/ctrlProps/ctrlProp239.xml><?xml version="1.0" encoding="utf-8"?>
<formControlPr xmlns="http://schemas.microsoft.com/office/spreadsheetml/2009/9/main" objectType="CheckBox" fmlaLink="$X$52" lockText="1" noThreeD="1"/>
</file>

<file path=xl/ctrlProps/ctrlProp24.xml><?xml version="1.0" encoding="utf-8"?>
<formControlPr xmlns="http://schemas.microsoft.com/office/spreadsheetml/2009/9/main" objectType="CheckBox" fmlaLink="$X$49" lockText="1" noThreeD="1"/>
</file>

<file path=xl/ctrlProps/ctrlProp240.xml><?xml version="1.0" encoding="utf-8"?>
<formControlPr xmlns="http://schemas.microsoft.com/office/spreadsheetml/2009/9/main" objectType="CheckBox" fmlaLink="$X$53" lockText="1" noThreeD="1"/>
</file>

<file path=xl/ctrlProps/ctrlProp241.xml><?xml version="1.0" encoding="utf-8"?>
<formControlPr xmlns="http://schemas.microsoft.com/office/spreadsheetml/2009/9/main" objectType="CheckBox" fmlaLink="$X$54" lockText="1" noThreeD="1"/>
</file>

<file path=xl/ctrlProps/ctrlProp242.xml><?xml version="1.0" encoding="utf-8"?>
<formControlPr xmlns="http://schemas.microsoft.com/office/spreadsheetml/2009/9/main" objectType="CheckBox" fmlaLink="$X$55" lockText="1" noThreeD="1"/>
</file>

<file path=xl/ctrlProps/ctrlProp243.xml><?xml version="1.0" encoding="utf-8"?>
<formControlPr xmlns="http://schemas.microsoft.com/office/spreadsheetml/2009/9/main" objectType="CheckBox" fmlaLink="$X$56" lockText="1" noThreeD="1"/>
</file>

<file path=xl/ctrlProps/ctrlProp244.xml><?xml version="1.0" encoding="utf-8"?>
<formControlPr xmlns="http://schemas.microsoft.com/office/spreadsheetml/2009/9/main" objectType="CheckBox" fmlaLink="$X$57" lockText="1" noThreeD="1"/>
</file>

<file path=xl/ctrlProps/ctrlProp245.xml><?xml version="1.0" encoding="utf-8"?>
<formControlPr xmlns="http://schemas.microsoft.com/office/spreadsheetml/2009/9/main" objectType="CheckBox" fmlaLink="$X$58" lockText="1" noThreeD="1"/>
</file>

<file path=xl/ctrlProps/ctrlProp246.xml><?xml version="1.0" encoding="utf-8"?>
<formControlPr xmlns="http://schemas.microsoft.com/office/spreadsheetml/2009/9/main" objectType="CheckBox" fmlaLink="$X$59" lockText="1" noThreeD="1"/>
</file>

<file path=xl/ctrlProps/ctrlProp247.xml><?xml version="1.0" encoding="utf-8"?>
<formControlPr xmlns="http://schemas.microsoft.com/office/spreadsheetml/2009/9/main" objectType="CheckBox" fmlaLink="$X$60" lockText="1" noThreeD="1"/>
</file>

<file path=xl/ctrlProps/ctrlProp248.xml><?xml version="1.0" encoding="utf-8"?>
<formControlPr xmlns="http://schemas.microsoft.com/office/spreadsheetml/2009/9/main" objectType="CheckBox" fmlaLink="$X$61" lockText="1" noThreeD="1"/>
</file>

<file path=xl/ctrlProps/ctrlProp249.xml><?xml version="1.0" encoding="utf-8"?>
<formControlPr xmlns="http://schemas.microsoft.com/office/spreadsheetml/2009/9/main" objectType="CheckBox" fmlaLink="$X$62" lockText="1" noThreeD="1"/>
</file>

<file path=xl/ctrlProps/ctrlProp25.xml><?xml version="1.0" encoding="utf-8"?>
<formControlPr xmlns="http://schemas.microsoft.com/office/spreadsheetml/2009/9/main" objectType="CheckBox" fmlaLink="$X$50" lockText="1" noThreeD="1"/>
</file>

<file path=xl/ctrlProps/ctrlProp250.xml><?xml version="1.0" encoding="utf-8"?>
<formControlPr xmlns="http://schemas.microsoft.com/office/spreadsheetml/2009/9/main" objectType="CheckBox" fmlaLink="$X$63" lockText="1" noThreeD="1"/>
</file>

<file path=xl/ctrlProps/ctrlProp251.xml><?xml version="1.0" encoding="utf-8"?>
<formControlPr xmlns="http://schemas.microsoft.com/office/spreadsheetml/2009/9/main" objectType="CheckBox" fmlaLink="$Y$16" lockText="1" noThreeD="1"/>
</file>

<file path=xl/ctrlProps/ctrlProp252.xml><?xml version="1.0" encoding="utf-8"?>
<formControlPr xmlns="http://schemas.microsoft.com/office/spreadsheetml/2009/9/main" objectType="CheckBox" fmlaLink="$X$17" lockText="1" noThreeD="1"/>
</file>

<file path=xl/ctrlProps/ctrlProp253.xml><?xml version="1.0" encoding="utf-8"?>
<formControlPr xmlns="http://schemas.microsoft.com/office/spreadsheetml/2009/9/main" objectType="CheckBox" fmlaLink="$X$18" lockText="1" noThreeD="1"/>
</file>

<file path=xl/ctrlProps/ctrlProp254.xml><?xml version="1.0" encoding="utf-8"?>
<formControlPr xmlns="http://schemas.microsoft.com/office/spreadsheetml/2009/9/main" objectType="CheckBox" fmlaLink="$X$19" lockText="1" noThreeD="1"/>
</file>

<file path=xl/ctrlProps/ctrlProp255.xml><?xml version="1.0" encoding="utf-8"?>
<formControlPr xmlns="http://schemas.microsoft.com/office/spreadsheetml/2009/9/main" objectType="CheckBox" fmlaLink="$X$20" lockText="1" noThreeD="1"/>
</file>

<file path=xl/ctrlProps/ctrlProp256.xml><?xml version="1.0" encoding="utf-8"?>
<formControlPr xmlns="http://schemas.microsoft.com/office/spreadsheetml/2009/9/main" objectType="CheckBox" fmlaLink="$X$21" lockText="1" noThreeD="1"/>
</file>

<file path=xl/ctrlProps/ctrlProp257.xml><?xml version="1.0" encoding="utf-8"?>
<formControlPr xmlns="http://schemas.microsoft.com/office/spreadsheetml/2009/9/main" objectType="CheckBox" fmlaLink="$X$22" lockText="1" noThreeD="1"/>
</file>

<file path=xl/ctrlProps/ctrlProp258.xml><?xml version="1.0" encoding="utf-8"?>
<formControlPr xmlns="http://schemas.microsoft.com/office/spreadsheetml/2009/9/main" objectType="CheckBox" fmlaLink="$X$24" lockText="1" noThreeD="1"/>
</file>

<file path=xl/ctrlProps/ctrlProp259.xml><?xml version="1.0" encoding="utf-8"?>
<formControlPr xmlns="http://schemas.microsoft.com/office/spreadsheetml/2009/9/main" objectType="CheckBox" fmlaLink="$X$23" lockText="1" noThreeD="1"/>
</file>

<file path=xl/ctrlProps/ctrlProp26.xml><?xml version="1.0" encoding="utf-8"?>
<formControlPr xmlns="http://schemas.microsoft.com/office/spreadsheetml/2009/9/main" objectType="CheckBox" fmlaLink="$X$51" lockText="1" noThreeD="1"/>
</file>

<file path=xl/ctrlProps/ctrlProp260.xml><?xml version="1.0" encoding="utf-8"?>
<formControlPr xmlns="http://schemas.microsoft.com/office/spreadsheetml/2009/9/main" objectType="CheckBox" fmlaLink="$X$25" lockText="1" noThreeD="1"/>
</file>

<file path=xl/ctrlProps/ctrlProp261.xml><?xml version="1.0" encoding="utf-8"?>
<formControlPr xmlns="http://schemas.microsoft.com/office/spreadsheetml/2009/9/main" objectType="CheckBox" fmlaLink="$X$26" lockText="1" noThreeD="1"/>
</file>

<file path=xl/ctrlProps/ctrlProp262.xml><?xml version="1.0" encoding="utf-8"?>
<formControlPr xmlns="http://schemas.microsoft.com/office/spreadsheetml/2009/9/main" objectType="CheckBox" fmlaLink="$X$27" lockText="1" noThreeD="1"/>
</file>

<file path=xl/ctrlProps/ctrlProp263.xml><?xml version="1.0" encoding="utf-8"?>
<formControlPr xmlns="http://schemas.microsoft.com/office/spreadsheetml/2009/9/main" objectType="CheckBox" fmlaLink="$X$31" lockText="1" noThreeD="1"/>
</file>

<file path=xl/ctrlProps/ctrlProp264.xml><?xml version="1.0" encoding="utf-8"?>
<formControlPr xmlns="http://schemas.microsoft.com/office/spreadsheetml/2009/9/main" objectType="CheckBox" fmlaLink="$X$32" lockText="1" noThreeD="1"/>
</file>

<file path=xl/ctrlProps/ctrlProp265.xml><?xml version="1.0" encoding="utf-8"?>
<formControlPr xmlns="http://schemas.microsoft.com/office/spreadsheetml/2009/9/main" objectType="CheckBox" fmlaLink="$X$40" lockText="1" noThreeD="1"/>
</file>

<file path=xl/ctrlProps/ctrlProp266.xml><?xml version="1.0" encoding="utf-8"?>
<formControlPr xmlns="http://schemas.microsoft.com/office/spreadsheetml/2009/9/main" objectType="CheckBox" fmlaLink="$X$15" lockText="1" noThreeD="1"/>
</file>

<file path=xl/ctrlProps/ctrlProp267.xml><?xml version="1.0" encoding="utf-8"?>
<formControlPr xmlns="http://schemas.microsoft.com/office/spreadsheetml/2009/9/main" objectType="CheckBox" fmlaLink="$X$16" lockText="1" noThreeD="1"/>
</file>

<file path=xl/ctrlProps/ctrlProp268.xml><?xml version="1.0" encoding="utf-8"?>
<formControlPr xmlns="http://schemas.microsoft.com/office/spreadsheetml/2009/9/main" objectType="CheckBox" fmlaLink="$X$28" lockText="1" noThreeD="1"/>
</file>

<file path=xl/ctrlProps/ctrlProp269.xml><?xml version="1.0" encoding="utf-8"?>
<formControlPr xmlns="http://schemas.microsoft.com/office/spreadsheetml/2009/9/main" objectType="CheckBox" fmlaLink="$X$29" lockText="1" noThreeD="1"/>
</file>

<file path=xl/ctrlProps/ctrlProp27.xml><?xml version="1.0" encoding="utf-8"?>
<formControlPr xmlns="http://schemas.microsoft.com/office/spreadsheetml/2009/9/main" objectType="CheckBox" fmlaLink="$X$52" lockText="1" noThreeD="1"/>
</file>

<file path=xl/ctrlProps/ctrlProp270.xml><?xml version="1.0" encoding="utf-8"?>
<formControlPr xmlns="http://schemas.microsoft.com/office/spreadsheetml/2009/9/main" objectType="CheckBox" fmlaLink="$X$30" lockText="1" noThreeD="1"/>
</file>

<file path=xl/ctrlProps/ctrlProp271.xml><?xml version="1.0" encoding="utf-8"?>
<formControlPr xmlns="http://schemas.microsoft.com/office/spreadsheetml/2009/9/main" objectType="CheckBox" fmlaLink="$X$31" lockText="1" noThreeD="1"/>
</file>

<file path=xl/ctrlProps/ctrlProp272.xml><?xml version="1.0" encoding="utf-8"?>
<formControlPr xmlns="http://schemas.microsoft.com/office/spreadsheetml/2009/9/main" objectType="CheckBox" fmlaLink="$X$32" lockText="1" noThreeD="1"/>
</file>

<file path=xl/ctrlProps/ctrlProp273.xml><?xml version="1.0" encoding="utf-8"?>
<formControlPr xmlns="http://schemas.microsoft.com/office/spreadsheetml/2009/9/main" objectType="CheckBox" fmlaLink="$X$33" lockText="1" noThreeD="1"/>
</file>

<file path=xl/ctrlProps/ctrlProp274.xml><?xml version="1.0" encoding="utf-8"?>
<formControlPr xmlns="http://schemas.microsoft.com/office/spreadsheetml/2009/9/main" objectType="CheckBox" fmlaLink="$X$34" lockText="1" noThreeD="1"/>
</file>

<file path=xl/ctrlProps/ctrlProp275.xml><?xml version="1.0" encoding="utf-8"?>
<formControlPr xmlns="http://schemas.microsoft.com/office/spreadsheetml/2009/9/main" objectType="CheckBox" fmlaLink="$X$35" lockText="1" noThreeD="1"/>
</file>

<file path=xl/ctrlProps/ctrlProp276.xml><?xml version="1.0" encoding="utf-8"?>
<formControlPr xmlns="http://schemas.microsoft.com/office/spreadsheetml/2009/9/main" objectType="CheckBox" fmlaLink="$X$36" lockText="1" noThreeD="1"/>
</file>

<file path=xl/ctrlProps/ctrlProp277.xml><?xml version="1.0" encoding="utf-8"?>
<formControlPr xmlns="http://schemas.microsoft.com/office/spreadsheetml/2009/9/main" objectType="CheckBox" fmlaLink="$X$37" lockText="1" noThreeD="1"/>
</file>

<file path=xl/ctrlProps/ctrlProp278.xml><?xml version="1.0" encoding="utf-8"?>
<formControlPr xmlns="http://schemas.microsoft.com/office/spreadsheetml/2009/9/main" objectType="CheckBox" fmlaLink="$X$38" lockText="1" noThreeD="1"/>
</file>

<file path=xl/ctrlProps/ctrlProp279.xml><?xml version="1.0" encoding="utf-8"?>
<formControlPr xmlns="http://schemas.microsoft.com/office/spreadsheetml/2009/9/main" objectType="CheckBox" fmlaLink="$X$39" lockText="1" noThreeD="1"/>
</file>

<file path=xl/ctrlProps/ctrlProp28.xml><?xml version="1.0" encoding="utf-8"?>
<formControlPr xmlns="http://schemas.microsoft.com/office/spreadsheetml/2009/9/main" objectType="CheckBox" fmlaLink="$X$53" lockText="1" noThreeD="1"/>
</file>

<file path=xl/ctrlProps/ctrlProp280.xml><?xml version="1.0" encoding="utf-8"?>
<formControlPr xmlns="http://schemas.microsoft.com/office/spreadsheetml/2009/9/main" objectType="CheckBox" fmlaLink="$X$40" lockText="1" noThreeD="1"/>
</file>

<file path=xl/ctrlProps/ctrlProp281.xml><?xml version="1.0" encoding="utf-8"?>
<formControlPr xmlns="http://schemas.microsoft.com/office/spreadsheetml/2009/9/main" objectType="CheckBox" fmlaLink="$X$41" lockText="1" noThreeD="1"/>
</file>

<file path=xl/ctrlProps/ctrlProp282.xml><?xml version="1.0" encoding="utf-8"?>
<formControlPr xmlns="http://schemas.microsoft.com/office/spreadsheetml/2009/9/main" objectType="CheckBox" fmlaLink="$X$42" lockText="1" noThreeD="1"/>
</file>

<file path=xl/ctrlProps/ctrlProp283.xml><?xml version="1.0" encoding="utf-8"?>
<formControlPr xmlns="http://schemas.microsoft.com/office/spreadsheetml/2009/9/main" objectType="CheckBox" fmlaLink="$X$43" lockText="1" noThreeD="1"/>
</file>

<file path=xl/ctrlProps/ctrlProp284.xml><?xml version="1.0" encoding="utf-8"?>
<formControlPr xmlns="http://schemas.microsoft.com/office/spreadsheetml/2009/9/main" objectType="CheckBox" fmlaLink="$X$44" lockText="1" noThreeD="1"/>
</file>

<file path=xl/ctrlProps/ctrlProp285.xml><?xml version="1.0" encoding="utf-8"?>
<formControlPr xmlns="http://schemas.microsoft.com/office/spreadsheetml/2009/9/main" objectType="CheckBox" fmlaLink="$X$45" lockText="1" noThreeD="1"/>
</file>

<file path=xl/ctrlProps/ctrlProp286.xml><?xml version="1.0" encoding="utf-8"?>
<formControlPr xmlns="http://schemas.microsoft.com/office/spreadsheetml/2009/9/main" objectType="CheckBox" fmlaLink="$X$46" lockText="1" noThreeD="1"/>
</file>

<file path=xl/ctrlProps/ctrlProp287.xml><?xml version="1.0" encoding="utf-8"?>
<formControlPr xmlns="http://schemas.microsoft.com/office/spreadsheetml/2009/9/main" objectType="CheckBox" fmlaLink="$X$47" lockText="1" noThreeD="1"/>
</file>

<file path=xl/ctrlProps/ctrlProp288.xml><?xml version="1.0" encoding="utf-8"?>
<formControlPr xmlns="http://schemas.microsoft.com/office/spreadsheetml/2009/9/main" objectType="CheckBox" fmlaLink="$X$48" lockText="1" noThreeD="1"/>
</file>

<file path=xl/ctrlProps/ctrlProp289.xml><?xml version="1.0" encoding="utf-8"?>
<formControlPr xmlns="http://schemas.microsoft.com/office/spreadsheetml/2009/9/main" objectType="CheckBox" fmlaLink="$X$49" lockText="1" noThreeD="1"/>
</file>

<file path=xl/ctrlProps/ctrlProp29.xml><?xml version="1.0" encoding="utf-8"?>
<formControlPr xmlns="http://schemas.microsoft.com/office/spreadsheetml/2009/9/main" objectType="CheckBox" fmlaLink="$X$54" lockText="1" noThreeD="1"/>
</file>

<file path=xl/ctrlProps/ctrlProp290.xml><?xml version="1.0" encoding="utf-8"?>
<formControlPr xmlns="http://schemas.microsoft.com/office/spreadsheetml/2009/9/main" objectType="CheckBox" fmlaLink="$X$50" lockText="1" noThreeD="1"/>
</file>

<file path=xl/ctrlProps/ctrlProp291.xml><?xml version="1.0" encoding="utf-8"?>
<formControlPr xmlns="http://schemas.microsoft.com/office/spreadsheetml/2009/9/main" objectType="CheckBox" fmlaLink="$X$51" lockText="1" noThreeD="1"/>
</file>

<file path=xl/ctrlProps/ctrlProp292.xml><?xml version="1.0" encoding="utf-8"?>
<formControlPr xmlns="http://schemas.microsoft.com/office/spreadsheetml/2009/9/main" objectType="CheckBox" fmlaLink="$X$52" lockText="1" noThreeD="1"/>
</file>

<file path=xl/ctrlProps/ctrlProp293.xml><?xml version="1.0" encoding="utf-8"?>
<formControlPr xmlns="http://schemas.microsoft.com/office/spreadsheetml/2009/9/main" objectType="CheckBox" fmlaLink="$X$53" lockText="1" noThreeD="1"/>
</file>

<file path=xl/ctrlProps/ctrlProp294.xml><?xml version="1.0" encoding="utf-8"?>
<formControlPr xmlns="http://schemas.microsoft.com/office/spreadsheetml/2009/9/main" objectType="CheckBox" fmlaLink="$X$54" lockText="1" noThreeD="1"/>
</file>

<file path=xl/ctrlProps/ctrlProp295.xml><?xml version="1.0" encoding="utf-8"?>
<formControlPr xmlns="http://schemas.microsoft.com/office/spreadsheetml/2009/9/main" objectType="CheckBox" fmlaLink="$X$55" lockText="1" noThreeD="1"/>
</file>

<file path=xl/ctrlProps/ctrlProp296.xml><?xml version="1.0" encoding="utf-8"?>
<formControlPr xmlns="http://schemas.microsoft.com/office/spreadsheetml/2009/9/main" objectType="CheckBox" fmlaLink="$X$56" lockText="1" noThreeD="1"/>
</file>

<file path=xl/ctrlProps/ctrlProp297.xml><?xml version="1.0" encoding="utf-8"?>
<formControlPr xmlns="http://schemas.microsoft.com/office/spreadsheetml/2009/9/main" objectType="CheckBox" fmlaLink="$X$57" lockText="1" noThreeD="1"/>
</file>

<file path=xl/ctrlProps/ctrlProp298.xml><?xml version="1.0" encoding="utf-8"?>
<formControlPr xmlns="http://schemas.microsoft.com/office/spreadsheetml/2009/9/main" objectType="CheckBox" fmlaLink="$X$58" lockText="1" noThreeD="1"/>
</file>

<file path=xl/ctrlProps/ctrlProp299.xml><?xml version="1.0" encoding="utf-8"?>
<formControlPr xmlns="http://schemas.microsoft.com/office/spreadsheetml/2009/9/main" objectType="CheckBox" fmlaLink="$X$59" lockText="1" noThreeD="1"/>
</file>

<file path=xl/ctrlProps/ctrlProp3.xml><?xml version="1.0" encoding="utf-8"?>
<formControlPr xmlns="http://schemas.microsoft.com/office/spreadsheetml/2009/9/main" objectType="CheckBox" fmlaLink="$X$28" lockText="1" noThreeD="1"/>
</file>

<file path=xl/ctrlProps/ctrlProp30.xml><?xml version="1.0" encoding="utf-8"?>
<formControlPr xmlns="http://schemas.microsoft.com/office/spreadsheetml/2009/9/main" objectType="CheckBox" fmlaLink="$X$55" lockText="1" noThreeD="1"/>
</file>

<file path=xl/ctrlProps/ctrlProp300.xml><?xml version="1.0" encoding="utf-8"?>
<formControlPr xmlns="http://schemas.microsoft.com/office/spreadsheetml/2009/9/main" objectType="CheckBox" fmlaLink="$X$60" lockText="1" noThreeD="1"/>
</file>

<file path=xl/ctrlProps/ctrlProp301.xml><?xml version="1.0" encoding="utf-8"?>
<formControlPr xmlns="http://schemas.microsoft.com/office/spreadsheetml/2009/9/main" objectType="CheckBox" fmlaLink="$X$61" lockText="1" noThreeD="1"/>
</file>

<file path=xl/ctrlProps/ctrlProp302.xml><?xml version="1.0" encoding="utf-8"?>
<formControlPr xmlns="http://schemas.microsoft.com/office/spreadsheetml/2009/9/main" objectType="CheckBox" fmlaLink="$X$62" lockText="1" noThreeD="1"/>
</file>

<file path=xl/ctrlProps/ctrlProp303.xml><?xml version="1.0" encoding="utf-8"?>
<formControlPr xmlns="http://schemas.microsoft.com/office/spreadsheetml/2009/9/main" objectType="CheckBox" fmlaLink="$X$63" lockText="1" noThreeD="1"/>
</file>

<file path=xl/ctrlProps/ctrlProp304.xml><?xml version="1.0" encoding="utf-8"?>
<formControlPr xmlns="http://schemas.microsoft.com/office/spreadsheetml/2009/9/main" objectType="CheckBox" fmlaLink="$Y$16" lockText="1" noThreeD="1"/>
</file>

<file path=xl/ctrlProps/ctrlProp305.xml><?xml version="1.0" encoding="utf-8"?>
<formControlPr xmlns="http://schemas.microsoft.com/office/spreadsheetml/2009/9/main" objectType="CheckBox" fmlaLink="$X$17" lockText="1" noThreeD="1"/>
</file>

<file path=xl/ctrlProps/ctrlProp306.xml><?xml version="1.0" encoding="utf-8"?>
<formControlPr xmlns="http://schemas.microsoft.com/office/spreadsheetml/2009/9/main" objectType="CheckBox" fmlaLink="$X$18" lockText="1" noThreeD="1"/>
</file>

<file path=xl/ctrlProps/ctrlProp307.xml><?xml version="1.0" encoding="utf-8"?>
<formControlPr xmlns="http://schemas.microsoft.com/office/spreadsheetml/2009/9/main" objectType="CheckBox" fmlaLink="$X$19" lockText="1" noThreeD="1"/>
</file>

<file path=xl/ctrlProps/ctrlProp308.xml><?xml version="1.0" encoding="utf-8"?>
<formControlPr xmlns="http://schemas.microsoft.com/office/spreadsheetml/2009/9/main" objectType="CheckBox" fmlaLink="$X$20" lockText="1" noThreeD="1"/>
</file>

<file path=xl/ctrlProps/ctrlProp309.xml><?xml version="1.0" encoding="utf-8"?>
<formControlPr xmlns="http://schemas.microsoft.com/office/spreadsheetml/2009/9/main" objectType="CheckBox" fmlaLink="$X$21" lockText="1" noThreeD="1"/>
</file>

<file path=xl/ctrlProps/ctrlProp31.xml><?xml version="1.0" encoding="utf-8"?>
<formControlPr xmlns="http://schemas.microsoft.com/office/spreadsheetml/2009/9/main" objectType="CheckBox" fmlaLink="$X$56" lockText="1" noThreeD="1"/>
</file>

<file path=xl/ctrlProps/ctrlProp310.xml><?xml version="1.0" encoding="utf-8"?>
<formControlPr xmlns="http://schemas.microsoft.com/office/spreadsheetml/2009/9/main" objectType="CheckBox" fmlaLink="$X$22" lockText="1" noThreeD="1"/>
</file>

<file path=xl/ctrlProps/ctrlProp311.xml><?xml version="1.0" encoding="utf-8"?>
<formControlPr xmlns="http://schemas.microsoft.com/office/spreadsheetml/2009/9/main" objectType="CheckBox" fmlaLink="$X$24" lockText="1" noThreeD="1"/>
</file>

<file path=xl/ctrlProps/ctrlProp312.xml><?xml version="1.0" encoding="utf-8"?>
<formControlPr xmlns="http://schemas.microsoft.com/office/spreadsheetml/2009/9/main" objectType="CheckBox" fmlaLink="$X$23" lockText="1" noThreeD="1"/>
</file>

<file path=xl/ctrlProps/ctrlProp313.xml><?xml version="1.0" encoding="utf-8"?>
<formControlPr xmlns="http://schemas.microsoft.com/office/spreadsheetml/2009/9/main" objectType="CheckBox" fmlaLink="$X$25" lockText="1" noThreeD="1"/>
</file>

<file path=xl/ctrlProps/ctrlProp314.xml><?xml version="1.0" encoding="utf-8"?>
<formControlPr xmlns="http://schemas.microsoft.com/office/spreadsheetml/2009/9/main" objectType="CheckBox" fmlaLink="$X$26" lockText="1" noThreeD="1"/>
</file>

<file path=xl/ctrlProps/ctrlProp315.xml><?xml version="1.0" encoding="utf-8"?>
<formControlPr xmlns="http://schemas.microsoft.com/office/spreadsheetml/2009/9/main" objectType="CheckBox" fmlaLink="$X$27" lockText="1" noThreeD="1"/>
</file>

<file path=xl/ctrlProps/ctrlProp316.xml><?xml version="1.0" encoding="utf-8"?>
<formControlPr xmlns="http://schemas.microsoft.com/office/spreadsheetml/2009/9/main" objectType="CheckBox" fmlaLink="$X$31" lockText="1" noThreeD="1"/>
</file>

<file path=xl/ctrlProps/ctrlProp317.xml><?xml version="1.0" encoding="utf-8"?>
<formControlPr xmlns="http://schemas.microsoft.com/office/spreadsheetml/2009/9/main" objectType="CheckBox" fmlaLink="$X$32" lockText="1" noThreeD="1"/>
</file>

<file path=xl/ctrlProps/ctrlProp318.xml><?xml version="1.0" encoding="utf-8"?>
<formControlPr xmlns="http://schemas.microsoft.com/office/spreadsheetml/2009/9/main" objectType="CheckBox" fmlaLink="$X$40" lockText="1" noThreeD="1"/>
</file>

<file path=xl/ctrlProps/ctrlProp319.xml><?xml version="1.0" encoding="utf-8"?>
<formControlPr xmlns="http://schemas.microsoft.com/office/spreadsheetml/2009/9/main" objectType="CheckBox" fmlaLink="$X$15" lockText="1" noThreeD="1"/>
</file>

<file path=xl/ctrlProps/ctrlProp32.xml><?xml version="1.0" encoding="utf-8"?>
<formControlPr xmlns="http://schemas.microsoft.com/office/spreadsheetml/2009/9/main" objectType="CheckBox" fmlaLink="$X$57" lockText="1" noThreeD="1"/>
</file>

<file path=xl/ctrlProps/ctrlProp320.xml><?xml version="1.0" encoding="utf-8"?>
<formControlPr xmlns="http://schemas.microsoft.com/office/spreadsheetml/2009/9/main" objectType="CheckBox" fmlaLink="$X$16" lockText="1" noThreeD="1"/>
</file>

<file path=xl/ctrlProps/ctrlProp321.xml><?xml version="1.0" encoding="utf-8"?>
<formControlPr xmlns="http://schemas.microsoft.com/office/spreadsheetml/2009/9/main" objectType="CheckBox" fmlaLink="$X$28" lockText="1" noThreeD="1"/>
</file>

<file path=xl/ctrlProps/ctrlProp322.xml><?xml version="1.0" encoding="utf-8"?>
<formControlPr xmlns="http://schemas.microsoft.com/office/spreadsheetml/2009/9/main" objectType="CheckBox" fmlaLink="$X$29" lockText="1" noThreeD="1"/>
</file>

<file path=xl/ctrlProps/ctrlProp323.xml><?xml version="1.0" encoding="utf-8"?>
<formControlPr xmlns="http://schemas.microsoft.com/office/spreadsheetml/2009/9/main" objectType="CheckBox" fmlaLink="$X$30" lockText="1" noThreeD="1"/>
</file>

<file path=xl/ctrlProps/ctrlProp324.xml><?xml version="1.0" encoding="utf-8"?>
<formControlPr xmlns="http://schemas.microsoft.com/office/spreadsheetml/2009/9/main" objectType="CheckBox" fmlaLink="$X$31" lockText="1" noThreeD="1"/>
</file>

<file path=xl/ctrlProps/ctrlProp325.xml><?xml version="1.0" encoding="utf-8"?>
<formControlPr xmlns="http://schemas.microsoft.com/office/spreadsheetml/2009/9/main" objectType="CheckBox" fmlaLink="$X$32" lockText="1" noThreeD="1"/>
</file>

<file path=xl/ctrlProps/ctrlProp326.xml><?xml version="1.0" encoding="utf-8"?>
<formControlPr xmlns="http://schemas.microsoft.com/office/spreadsheetml/2009/9/main" objectType="CheckBox" fmlaLink="$X$33" lockText="1" noThreeD="1"/>
</file>

<file path=xl/ctrlProps/ctrlProp327.xml><?xml version="1.0" encoding="utf-8"?>
<formControlPr xmlns="http://schemas.microsoft.com/office/spreadsheetml/2009/9/main" objectType="CheckBox" fmlaLink="$X$34" lockText="1" noThreeD="1"/>
</file>

<file path=xl/ctrlProps/ctrlProp328.xml><?xml version="1.0" encoding="utf-8"?>
<formControlPr xmlns="http://schemas.microsoft.com/office/spreadsheetml/2009/9/main" objectType="CheckBox" fmlaLink="$X$35" lockText="1" noThreeD="1"/>
</file>

<file path=xl/ctrlProps/ctrlProp329.xml><?xml version="1.0" encoding="utf-8"?>
<formControlPr xmlns="http://schemas.microsoft.com/office/spreadsheetml/2009/9/main" objectType="CheckBox" fmlaLink="$X$36" lockText="1" noThreeD="1"/>
</file>

<file path=xl/ctrlProps/ctrlProp33.xml><?xml version="1.0" encoding="utf-8"?>
<formControlPr xmlns="http://schemas.microsoft.com/office/spreadsheetml/2009/9/main" objectType="CheckBox" fmlaLink="$X$58" lockText="1" noThreeD="1"/>
</file>

<file path=xl/ctrlProps/ctrlProp330.xml><?xml version="1.0" encoding="utf-8"?>
<formControlPr xmlns="http://schemas.microsoft.com/office/spreadsheetml/2009/9/main" objectType="CheckBox" fmlaLink="$X$37" lockText="1" noThreeD="1"/>
</file>

<file path=xl/ctrlProps/ctrlProp331.xml><?xml version="1.0" encoding="utf-8"?>
<formControlPr xmlns="http://schemas.microsoft.com/office/spreadsheetml/2009/9/main" objectType="CheckBox" fmlaLink="$X$38" lockText="1" noThreeD="1"/>
</file>

<file path=xl/ctrlProps/ctrlProp332.xml><?xml version="1.0" encoding="utf-8"?>
<formControlPr xmlns="http://schemas.microsoft.com/office/spreadsheetml/2009/9/main" objectType="CheckBox" fmlaLink="$X$39" lockText="1" noThreeD="1"/>
</file>

<file path=xl/ctrlProps/ctrlProp333.xml><?xml version="1.0" encoding="utf-8"?>
<formControlPr xmlns="http://schemas.microsoft.com/office/spreadsheetml/2009/9/main" objectType="CheckBox" fmlaLink="$X$40" lockText="1" noThreeD="1"/>
</file>

<file path=xl/ctrlProps/ctrlProp334.xml><?xml version="1.0" encoding="utf-8"?>
<formControlPr xmlns="http://schemas.microsoft.com/office/spreadsheetml/2009/9/main" objectType="CheckBox" fmlaLink="$X$41" lockText="1" noThreeD="1"/>
</file>

<file path=xl/ctrlProps/ctrlProp335.xml><?xml version="1.0" encoding="utf-8"?>
<formControlPr xmlns="http://schemas.microsoft.com/office/spreadsheetml/2009/9/main" objectType="CheckBox" fmlaLink="$X$42" lockText="1" noThreeD="1"/>
</file>

<file path=xl/ctrlProps/ctrlProp336.xml><?xml version="1.0" encoding="utf-8"?>
<formControlPr xmlns="http://schemas.microsoft.com/office/spreadsheetml/2009/9/main" objectType="CheckBox" fmlaLink="$X$43" lockText="1" noThreeD="1"/>
</file>

<file path=xl/ctrlProps/ctrlProp337.xml><?xml version="1.0" encoding="utf-8"?>
<formControlPr xmlns="http://schemas.microsoft.com/office/spreadsheetml/2009/9/main" objectType="CheckBox" fmlaLink="$X$44" lockText="1" noThreeD="1"/>
</file>

<file path=xl/ctrlProps/ctrlProp338.xml><?xml version="1.0" encoding="utf-8"?>
<formControlPr xmlns="http://schemas.microsoft.com/office/spreadsheetml/2009/9/main" objectType="CheckBox" fmlaLink="$X$45" lockText="1" noThreeD="1"/>
</file>

<file path=xl/ctrlProps/ctrlProp339.xml><?xml version="1.0" encoding="utf-8"?>
<formControlPr xmlns="http://schemas.microsoft.com/office/spreadsheetml/2009/9/main" objectType="CheckBox" fmlaLink="$X$46" lockText="1" noThreeD="1"/>
</file>

<file path=xl/ctrlProps/ctrlProp34.xml><?xml version="1.0" encoding="utf-8"?>
<formControlPr xmlns="http://schemas.microsoft.com/office/spreadsheetml/2009/9/main" objectType="CheckBox" fmlaLink="$X$59" lockText="1" noThreeD="1"/>
</file>

<file path=xl/ctrlProps/ctrlProp340.xml><?xml version="1.0" encoding="utf-8"?>
<formControlPr xmlns="http://schemas.microsoft.com/office/spreadsheetml/2009/9/main" objectType="CheckBox" fmlaLink="$X$47" lockText="1" noThreeD="1"/>
</file>

<file path=xl/ctrlProps/ctrlProp341.xml><?xml version="1.0" encoding="utf-8"?>
<formControlPr xmlns="http://schemas.microsoft.com/office/spreadsheetml/2009/9/main" objectType="CheckBox" fmlaLink="$X$48" lockText="1" noThreeD="1"/>
</file>

<file path=xl/ctrlProps/ctrlProp342.xml><?xml version="1.0" encoding="utf-8"?>
<formControlPr xmlns="http://schemas.microsoft.com/office/spreadsheetml/2009/9/main" objectType="CheckBox" fmlaLink="$X$49" lockText="1" noThreeD="1"/>
</file>

<file path=xl/ctrlProps/ctrlProp343.xml><?xml version="1.0" encoding="utf-8"?>
<formControlPr xmlns="http://schemas.microsoft.com/office/spreadsheetml/2009/9/main" objectType="CheckBox" fmlaLink="$X$50" lockText="1" noThreeD="1"/>
</file>

<file path=xl/ctrlProps/ctrlProp344.xml><?xml version="1.0" encoding="utf-8"?>
<formControlPr xmlns="http://schemas.microsoft.com/office/spreadsheetml/2009/9/main" objectType="CheckBox" fmlaLink="$X$51" lockText="1" noThreeD="1"/>
</file>

<file path=xl/ctrlProps/ctrlProp345.xml><?xml version="1.0" encoding="utf-8"?>
<formControlPr xmlns="http://schemas.microsoft.com/office/spreadsheetml/2009/9/main" objectType="CheckBox" fmlaLink="$X$52" lockText="1" noThreeD="1"/>
</file>

<file path=xl/ctrlProps/ctrlProp346.xml><?xml version="1.0" encoding="utf-8"?>
<formControlPr xmlns="http://schemas.microsoft.com/office/spreadsheetml/2009/9/main" objectType="CheckBox" fmlaLink="$X$53" lockText="1" noThreeD="1"/>
</file>

<file path=xl/ctrlProps/ctrlProp347.xml><?xml version="1.0" encoding="utf-8"?>
<formControlPr xmlns="http://schemas.microsoft.com/office/spreadsheetml/2009/9/main" objectType="CheckBox" fmlaLink="$X$54" lockText="1" noThreeD="1"/>
</file>

<file path=xl/ctrlProps/ctrlProp348.xml><?xml version="1.0" encoding="utf-8"?>
<formControlPr xmlns="http://schemas.microsoft.com/office/spreadsheetml/2009/9/main" objectType="CheckBox" fmlaLink="$X$55" lockText="1" noThreeD="1"/>
</file>

<file path=xl/ctrlProps/ctrlProp349.xml><?xml version="1.0" encoding="utf-8"?>
<formControlPr xmlns="http://schemas.microsoft.com/office/spreadsheetml/2009/9/main" objectType="CheckBox" fmlaLink="$X$56" lockText="1" noThreeD="1"/>
</file>

<file path=xl/ctrlProps/ctrlProp35.xml><?xml version="1.0" encoding="utf-8"?>
<formControlPr xmlns="http://schemas.microsoft.com/office/spreadsheetml/2009/9/main" objectType="CheckBox" fmlaLink="$X$60" lockText="1" noThreeD="1"/>
</file>

<file path=xl/ctrlProps/ctrlProp350.xml><?xml version="1.0" encoding="utf-8"?>
<formControlPr xmlns="http://schemas.microsoft.com/office/spreadsheetml/2009/9/main" objectType="CheckBox" fmlaLink="$X$57" lockText="1" noThreeD="1"/>
</file>

<file path=xl/ctrlProps/ctrlProp351.xml><?xml version="1.0" encoding="utf-8"?>
<formControlPr xmlns="http://schemas.microsoft.com/office/spreadsheetml/2009/9/main" objectType="CheckBox" fmlaLink="$X$58" lockText="1" noThreeD="1"/>
</file>

<file path=xl/ctrlProps/ctrlProp352.xml><?xml version="1.0" encoding="utf-8"?>
<formControlPr xmlns="http://schemas.microsoft.com/office/spreadsheetml/2009/9/main" objectType="CheckBox" fmlaLink="$X$59" lockText="1" noThreeD="1"/>
</file>

<file path=xl/ctrlProps/ctrlProp353.xml><?xml version="1.0" encoding="utf-8"?>
<formControlPr xmlns="http://schemas.microsoft.com/office/spreadsheetml/2009/9/main" objectType="CheckBox" fmlaLink="$X$60" lockText="1" noThreeD="1"/>
</file>

<file path=xl/ctrlProps/ctrlProp354.xml><?xml version="1.0" encoding="utf-8"?>
<formControlPr xmlns="http://schemas.microsoft.com/office/spreadsheetml/2009/9/main" objectType="CheckBox" fmlaLink="$X$61" lockText="1" noThreeD="1"/>
</file>

<file path=xl/ctrlProps/ctrlProp355.xml><?xml version="1.0" encoding="utf-8"?>
<formControlPr xmlns="http://schemas.microsoft.com/office/spreadsheetml/2009/9/main" objectType="CheckBox" fmlaLink="$X$62" lockText="1" noThreeD="1"/>
</file>

<file path=xl/ctrlProps/ctrlProp356.xml><?xml version="1.0" encoding="utf-8"?>
<formControlPr xmlns="http://schemas.microsoft.com/office/spreadsheetml/2009/9/main" objectType="CheckBox" fmlaLink="$X$63" lockText="1" noThreeD="1"/>
</file>

<file path=xl/ctrlProps/ctrlProp357.xml><?xml version="1.0" encoding="utf-8"?>
<formControlPr xmlns="http://schemas.microsoft.com/office/spreadsheetml/2009/9/main" objectType="CheckBox" fmlaLink="$Y$16" lockText="1" noThreeD="1"/>
</file>

<file path=xl/ctrlProps/ctrlProp358.xml><?xml version="1.0" encoding="utf-8"?>
<formControlPr xmlns="http://schemas.microsoft.com/office/spreadsheetml/2009/9/main" objectType="CheckBox" fmlaLink="$X$17" lockText="1" noThreeD="1"/>
</file>

<file path=xl/ctrlProps/ctrlProp359.xml><?xml version="1.0" encoding="utf-8"?>
<formControlPr xmlns="http://schemas.microsoft.com/office/spreadsheetml/2009/9/main" objectType="CheckBox" fmlaLink="$X$18" lockText="1" noThreeD="1"/>
</file>

<file path=xl/ctrlProps/ctrlProp36.xml><?xml version="1.0" encoding="utf-8"?>
<formControlPr xmlns="http://schemas.microsoft.com/office/spreadsheetml/2009/9/main" objectType="CheckBox" fmlaLink="$X$61" lockText="1" noThreeD="1"/>
</file>

<file path=xl/ctrlProps/ctrlProp360.xml><?xml version="1.0" encoding="utf-8"?>
<formControlPr xmlns="http://schemas.microsoft.com/office/spreadsheetml/2009/9/main" objectType="CheckBox" fmlaLink="$X$19" lockText="1" noThreeD="1"/>
</file>

<file path=xl/ctrlProps/ctrlProp361.xml><?xml version="1.0" encoding="utf-8"?>
<formControlPr xmlns="http://schemas.microsoft.com/office/spreadsheetml/2009/9/main" objectType="CheckBox" fmlaLink="$X$20" lockText="1" noThreeD="1"/>
</file>

<file path=xl/ctrlProps/ctrlProp362.xml><?xml version="1.0" encoding="utf-8"?>
<formControlPr xmlns="http://schemas.microsoft.com/office/spreadsheetml/2009/9/main" objectType="CheckBox" fmlaLink="$X$21" lockText="1" noThreeD="1"/>
</file>

<file path=xl/ctrlProps/ctrlProp363.xml><?xml version="1.0" encoding="utf-8"?>
<formControlPr xmlns="http://schemas.microsoft.com/office/spreadsheetml/2009/9/main" objectType="CheckBox" fmlaLink="$X$22" lockText="1" noThreeD="1"/>
</file>

<file path=xl/ctrlProps/ctrlProp364.xml><?xml version="1.0" encoding="utf-8"?>
<formControlPr xmlns="http://schemas.microsoft.com/office/spreadsheetml/2009/9/main" objectType="CheckBox" fmlaLink="$X$24" lockText="1" noThreeD="1"/>
</file>

<file path=xl/ctrlProps/ctrlProp365.xml><?xml version="1.0" encoding="utf-8"?>
<formControlPr xmlns="http://schemas.microsoft.com/office/spreadsheetml/2009/9/main" objectType="CheckBox" fmlaLink="$X$23" lockText="1" noThreeD="1"/>
</file>

<file path=xl/ctrlProps/ctrlProp366.xml><?xml version="1.0" encoding="utf-8"?>
<formControlPr xmlns="http://schemas.microsoft.com/office/spreadsheetml/2009/9/main" objectType="CheckBox" fmlaLink="$X$25" lockText="1" noThreeD="1"/>
</file>

<file path=xl/ctrlProps/ctrlProp367.xml><?xml version="1.0" encoding="utf-8"?>
<formControlPr xmlns="http://schemas.microsoft.com/office/spreadsheetml/2009/9/main" objectType="CheckBox" fmlaLink="$X$26" lockText="1" noThreeD="1"/>
</file>

<file path=xl/ctrlProps/ctrlProp368.xml><?xml version="1.0" encoding="utf-8"?>
<formControlPr xmlns="http://schemas.microsoft.com/office/spreadsheetml/2009/9/main" objectType="CheckBox" fmlaLink="$X$27" lockText="1" noThreeD="1"/>
</file>

<file path=xl/ctrlProps/ctrlProp369.xml><?xml version="1.0" encoding="utf-8"?>
<formControlPr xmlns="http://schemas.microsoft.com/office/spreadsheetml/2009/9/main" objectType="CheckBox" fmlaLink="$X$31" lockText="1" noThreeD="1"/>
</file>

<file path=xl/ctrlProps/ctrlProp37.xml><?xml version="1.0" encoding="utf-8"?>
<formControlPr xmlns="http://schemas.microsoft.com/office/spreadsheetml/2009/9/main" objectType="CheckBox" fmlaLink="$X$62" lockText="1" noThreeD="1"/>
</file>

<file path=xl/ctrlProps/ctrlProp370.xml><?xml version="1.0" encoding="utf-8"?>
<formControlPr xmlns="http://schemas.microsoft.com/office/spreadsheetml/2009/9/main" objectType="CheckBox" fmlaLink="$X$32" lockText="1" noThreeD="1"/>
</file>

<file path=xl/ctrlProps/ctrlProp371.xml><?xml version="1.0" encoding="utf-8"?>
<formControlPr xmlns="http://schemas.microsoft.com/office/spreadsheetml/2009/9/main" objectType="CheckBox" fmlaLink="$X$40" lockText="1" noThreeD="1"/>
</file>

<file path=xl/ctrlProps/ctrlProp38.xml><?xml version="1.0" encoding="utf-8"?>
<formControlPr xmlns="http://schemas.microsoft.com/office/spreadsheetml/2009/9/main" objectType="CheckBox" fmlaLink="$X$63" lockText="1" noThreeD="1"/>
</file>

<file path=xl/ctrlProps/ctrlProp39.xml><?xml version="1.0" encoding="utf-8"?>
<formControlPr xmlns="http://schemas.microsoft.com/office/spreadsheetml/2009/9/main" objectType="CheckBox" fmlaLink="$Y$16" lockText="1" noThreeD="1"/>
</file>

<file path=xl/ctrlProps/ctrlProp4.xml><?xml version="1.0" encoding="utf-8"?>
<formControlPr xmlns="http://schemas.microsoft.com/office/spreadsheetml/2009/9/main" objectType="CheckBox" fmlaLink="$X$29" lockText="1" noThreeD="1"/>
</file>

<file path=xl/ctrlProps/ctrlProp40.xml><?xml version="1.0" encoding="utf-8"?>
<formControlPr xmlns="http://schemas.microsoft.com/office/spreadsheetml/2009/9/main" objectType="CheckBox" fmlaLink="$X$17" lockText="1" noThreeD="1"/>
</file>

<file path=xl/ctrlProps/ctrlProp41.xml><?xml version="1.0" encoding="utf-8"?>
<formControlPr xmlns="http://schemas.microsoft.com/office/spreadsheetml/2009/9/main" objectType="CheckBox" fmlaLink="$X$18" lockText="1" noThreeD="1"/>
</file>

<file path=xl/ctrlProps/ctrlProp42.xml><?xml version="1.0" encoding="utf-8"?>
<formControlPr xmlns="http://schemas.microsoft.com/office/spreadsheetml/2009/9/main" objectType="CheckBox" fmlaLink="$X$19" lockText="1" noThreeD="1"/>
</file>

<file path=xl/ctrlProps/ctrlProp43.xml><?xml version="1.0" encoding="utf-8"?>
<formControlPr xmlns="http://schemas.microsoft.com/office/spreadsheetml/2009/9/main" objectType="CheckBox" fmlaLink="$X$20" lockText="1" noThreeD="1"/>
</file>

<file path=xl/ctrlProps/ctrlProp44.xml><?xml version="1.0" encoding="utf-8"?>
<formControlPr xmlns="http://schemas.microsoft.com/office/spreadsheetml/2009/9/main" objectType="CheckBox" fmlaLink="$X$21" lockText="1" noThreeD="1"/>
</file>

<file path=xl/ctrlProps/ctrlProp45.xml><?xml version="1.0" encoding="utf-8"?>
<formControlPr xmlns="http://schemas.microsoft.com/office/spreadsheetml/2009/9/main" objectType="CheckBox" fmlaLink="$X$22" lockText="1" noThreeD="1"/>
</file>

<file path=xl/ctrlProps/ctrlProp46.xml><?xml version="1.0" encoding="utf-8"?>
<formControlPr xmlns="http://schemas.microsoft.com/office/spreadsheetml/2009/9/main" objectType="CheckBox" fmlaLink="$X$24" lockText="1" noThreeD="1"/>
</file>

<file path=xl/ctrlProps/ctrlProp47.xml><?xml version="1.0" encoding="utf-8"?>
<formControlPr xmlns="http://schemas.microsoft.com/office/spreadsheetml/2009/9/main" objectType="CheckBox" fmlaLink="$X$23" lockText="1" noThreeD="1"/>
</file>

<file path=xl/ctrlProps/ctrlProp48.xml><?xml version="1.0" encoding="utf-8"?>
<formControlPr xmlns="http://schemas.microsoft.com/office/spreadsheetml/2009/9/main" objectType="CheckBox" fmlaLink="$X$25" lockText="1" noThreeD="1"/>
</file>

<file path=xl/ctrlProps/ctrlProp49.xml><?xml version="1.0" encoding="utf-8"?>
<formControlPr xmlns="http://schemas.microsoft.com/office/spreadsheetml/2009/9/main" objectType="CheckBox" fmlaLink="$X$26" lockText="1" noThreeD="1"/>
</file>

<file path=xl/ctrlProps/ctrlProp5.xml><?xml version="1.0" encoding="utf-8"?>
<formControlPr xmlns="http://schemas.microsoft.com/office/spreadsheetml/2009/9/main" objectType="CheckBox" fmlaLink="$X$30" lockText="1" noThreeD="1"/>
</file>

<file path=xl/ctrlProps/ctrlProp50.xml><?xml version="1.0" encoding="utf-8"?>
<formControlPr xmlns="http://schemas.microsoft.com/office/spreadsheetml/2009/9/main" objectType="CheckBox" fmlaLink="$X$27" lockText="1" noThreeD="1"/>
</file>

<file path=xl/ctrlProps/ctrlProp51.xml><?xml version="1.0" encoding="utf-8"?>
<formControlPr xmlns="http://schemas.microsoft.com/office/spreadsheetml/2009/9/main" objectType="CheckBox" fmlaLink="$X$31" lockText="1" noThreeD="1"/>
</file>

<file path=xl/ctrlProps/ctrlProp52.xml><?xml version="1.0" encoding="utf-8"?>
<formControlPr xmlns="http://schemas.microsoft.com/office/spreadsheetml/2009/9/main" objectType="CheckBox" fmlaLink="$X$32" lockText="1" noThreeD="1"/>
</file>

<file path=xl/ctrlProps/ctrlProp53.xml><?xml version="1.0" encoding="utf-8"?>
<formControlPr xmlns="http://schemas.microsoft.com/office/spreadsheetml/2009/9/main" objectType="CheckBox" fmlaLink="$X$40" lockText="1" noThreeD="1"/>
</file>

<file path=xl/ctrlProps/ctrlProp54.xml><?xml version="1.0" encoding="utf-8"?>
<formControlPr xmlns="http://schemas.microsoft.com/office/spreadsheetml/2009/9/main" objectType="CheckBox" fmlaLink="$X$15" lockText="1" noThreeD="1"/>
</file>

<file path=xl/ctrlProps/ctrlProp55.xml><?xml version="1.0" encoding="utf-8"?>
<formControlPr xmlns="http://schemas.microsoft.com/office/spreadsheetml/2009/9/main" objectType="CheckBox" fmlaLink="$X$16" lockText="1" noThreeD="1"/>
</file>

<file path=xl/ctrlProps/ctrlProp56.xml><?xml version="1.0" encoding="utf-8"?>
<formControlPr xmlns="http://schemas.microsoft.com/office/spreadsheetml/2009/9/main" objectType="CheckBox" fmlaLink="$X$28" lockText="1" noThreeD="1"/>
</file>

<file path=xl/ctrlProps/ctrlProp57.xml><?xml version="1.0" encoding="utf-8"?>
<formControlPr xmlns="http://schemas.microsoft.com/office/spreadsheetml/2009/9/main" objectType="CheckBox" fmlaLink="$X$29" lockText="1" noThreeD="1"/>
</file>

<file path=xl/ctrlProps/ctrlProp58.xml><?xml version="1.0" encoding="utf-8"?>
<formControlPr xmlns="http://schemas.microsoft.com/office/spreadsheetml/2009/9/main" objectType="CheckBox" fmlaLink="$X$30" lockText="1" noThreeD="1"/>
</file>

<file path=xl/ctrlProps/ctrlProp59.xml><?xml version="1.0" encoding="utf-8"?>
<formControlPr xmlns="http://schemas.microsoft.com/office/spreadsheetml/2009/9/main" objectType="CheckBox" fmlaLink="$X$31" lockText="1" noThreeD="1"/>
</file>

<file path=xl/ctrlProps/ctrlProp6.xml><?xml version="1.0" encoding="utf-8"?>
<formControlPr xmlns="http://schemas.microsoft.com/office/spreadsheetml/2009/9/main" objectType="CheckBox" fmlaLink="$X$31" lockText="1" noThreeD="1"/>
</file>

<file path=xl/ctrlProps/ctrlProp60.xml><?xml version="1.0" encoding="utf-8"?>
<formControlPr xmlns="http://schemas.microsoft.com/office/spreadsheetml/2009/9/main" objectType="CheckBox" fmlaLink="$X$32" lockText="1" noThreeD="1"/>
</file>

<file path=xl/ctrlProps/ctrlProp61.xml><?xml version="1.0" encoding="utf-8"?>
<formControlPr xmlns="http://schemas.microsoft.com/office/spreadsheetml/2009/9/main" objectType="CheckBox" fmlaLink="$X$33" lockText="1" noThreeD="1"/>
</file>

<file path=xl/ctrlProps/ctrlProp62.xml><?xml version="1.0" encoding="utf-8"?>
<formControlPr xmlns="http://schemas.microsoft.com/office/spreadsheetml/2009/9/main" objectType="CheckBox" fmlaLink="$X$34" lockText="1" noThreeD="1"/>
</file>

<file path=xl/ctrlProps/ctrlProp63.xml><?xml version="1.0" encoding="utf-8"?>
<formControlPr xmlns="http://schemas.microsoft.com/office/spreadsheetml/2009/9/main" objectType="CheckBox" fmlaLink="$X$35" lockText="1" noThreeD="1"/>
</file>

<file path=xl/ctrlProps/ctrlProp64.xml><?xml version="1.0" encoding="utf-8"?>
<formControlPr xmlns="http://schemas.microsoft.com/office/spreadsheetml/2009/9/main" objectType="CheckBox" fmlaLink="$X$36" lockText="1" noThreeD="1"/>
</file>

<file path=xl/ctrlProps/ctrlProp65.xml><?xml version="1.0" encoding="utf-8"?>
<formControlPr xmlns="http://schemas.microsoft.com/office/spreadsheetml/2009/9/main" objectType="CheckBox" fmlaLink="$X$37" lockText="1" noThreeD="1"/>
</file>

<file path=xl/ctrlProps/ctrlProp66.xml><?xml version="1.0" encoding="utf-8"?>
<formControlPr xmlns="http://schemas.microsoft.com/office/spreadsheetml/2009/9/main" objectType="CheckBox" fmlaLink="$X$38" lockText="1" noThreeD="1"/>
</file>

<file path=xl/ctrlProps/ctrlProp67.xml><?xml version="1.0" encoding="utf-8"?>
<formControlPr xmlns="http://schemas.microsoft.com/office/spreadsheetml/2009/9/main" objectType="CheckBox" fmlaLink="$X$39" lockText="1" noThreeD="1"/>
</file>

<file path=xl/ctrlProps/ctrlProp68.xml><?xml version="1.0" encoding="utf-8"?>
<formControlPr xmlns="http://schemas.microsoft.com/office/spreadsheetml/2009/9/main" objectType="CheckBox" fmlaLink="$X$40" lockText="1" noThreeD="1"/>
</file>

<file path=xl/ctrlProps/ctrlProp69.xml><?xml version="1.0" encoding="utf-8"?>
<formControlPr xmlns="http://schemas.microsoft.com/office/spreadsheetml/2009/9/main" objectType="CheckBox" fmlaLink="$X$41" lockText="1" noThreeD="1"/>
</file>

<file path=xl/ctrlProps/ctrlProp7.xml><?xml version="1.0" encoding="utf-8"?>
<formControlPr xmlns="http://schemas.microsoft.com/office/spreadsheetml/2009/9/main" objectType="CheckBox" fmlaLink="$X$32" lockText="1" noThreeD="1"/>
</file>

<file path=xl/ctrlProps/ctrlProp70.xml><?xml version="1.0" encoding="utf-8"?>
<formControlPr xmlns="http://schemas.microsoft.com/office/spreadsheetml/2009/9/main" objectType="CheckBox" fmlaLink="$X$42" lockText="1" noThreeD="1"/>
</file>

<file path=xl/ctrlProps/ctrlProp71.xml><?xml version="1.0" encoding="utf-8"?>
<formControlPr xmlns="http://schemas.microsoft.com/office/spreadsheetml/2009/9/main" objectType="CheckBox" fmlaLink="$X$43" lockText="1" noThreeD="1"/>
</file>

<file path=xl/ctrlProps/ctrlProp72.xml><?xml version="1.0" encoding="utf-8"?>
<formControlPr xmlns="http://schemas.microsoft.com/office/spreadsheetml/2009/9/main" objectType="CheckBox" fmlaLink="$X$44" lockText="1" noThreeD="1"/>
</file>

<file path=xl/ctrlProps/ctrlProp73.xml><?xml version="1.0" encoding="utf-8"?>
<formControlPr xmlns="http://schemas.microsoft.com/office/spreadsheetml/2009/9/main" objectType="CheckBox" fmlaLink="$X$45" lockText="1" noThreeD="1"/>
</file>

<file path=xl/ctrlProps/ctrlProp74.xml><?xml version="1.0" encoding="utf-8"?>
<formControlPr xmlns="http://schemas.microsoft.com/office/spreadsheetml/2009/9/main" objectType="CheckBox" fmlaLink="$X$46" lockText="1" noThreeD="1"/>
</file>

<file path=xl/ctrlProps/ctrlProp75.xml><?xml version="1.0" encoding="utf-8"?>
<formControlPr xmlns="http://schemas.microsoft.com/office/spreadsheetml/2009/9/main" objectType="CheckBox" fmlaLink="$X$47" lockText="1" noThreeD="1"/>
</file>

<file path=xl/ctrlProps/ctrlProp76.xml><?xml version="1.0" encoding="utf-8"?>
<formControlPr xmlns="http://schemas.microsoft.com/office/spreadsheetml/2009/9/main" objectType="CheckBox" fmlaLink="$X$48" lockText="1" noThreeD="1"/>
</file>

<file path=xl/ctrlProps/ctrlProp77.xml><?xml version="1.0" encoding="utf-8"?>
<formControlPr xmlns="http://schemas.microsoft.com/office/spreadsheetml/2009/9/main" objectType="CheckBox" fmlaLink="$X$49" lockText="1" noThreeD="1"/>
</file>

<file path=xl/ctrlProps/ctrlProp78.xml><?xml version="1.0" encoding="utf-8"?>
<formControlPr xmlns="http://schemas.microsoft.com/office/spreadsheetml/2009/9/main" objectType="CheckBox" fmlaLink="$X$50" lockText="1" noThreeD="1"/>
</file>

<file path=xl/ctrlProps/ctrlProp79.xml><?xml version="1.0" encoding="utf-8"?>
<formControlPr xmlns="http://schemas.microsoft.com/office/spreadsheetml/2009/9/main" objectType="CheckBox" fmlaLink="$X$51" lockText="1" noThreeD="1"/>
</file>

<file path=xl/ctrlProps/ctrlProp8.xml><?xml version="1.0" encoding="utf-8"?>
<formControlPr xmlns="http://schemas.microsoft.com/office/spreadsheetml/2009/9/main" objectType="CheckBox" fmlaLink="$X$33" lockText="1" noThreeD="1"/>
</file>

<file path=xl/ctrlProps/ctrlProp80.xml><?xml version="1.0" encoding="utf-8"?>
<formControlPr xmlns="http://schemas.microsoft.com/office/spreadsheetml/2009/9/main" objectType="CheckBox" fmlaLink="$X$52" lockText="1" noThreeD="1"/>
</file>

<file path=xl/ctrlProps/ctrlProp81.xml><?xml version="1.0" encoding="utf-8"?>
<formControlPr xmlns="http://schemas.microsoft.com/office/spreadsheetml/2009/9/main" objectType="CheckBox" fmlaLink="$X$53" lockText="1" noThreeD="1"/>
</file>

<file path=xl/ctrlProps/ctrlProp82.xml><?xml version="1.0" encoding="utf-8"?>
<formControlPr xmlns="http://schemas.microsoft.com/office/spreadsheetml/2009/9/main" objectType="CheckBox" fmlaLink="$X$54" lockText="1" noThreeD="1"/>
</file>

<file path=xl/ctrlProps/ctrlProp83.xml><?xml version="1.0" encoding="utf-8"?>
<formControlPr xmlns="http://schemas.microsoft.com/office/spreadsheetml/2009/9/main" objectType="CheckBox" fmlaLink="$X$55" lockText="1" noThreeD="1"/>
</file>

<file path=xl/ctrlProps/ctrlProp84.xml><?xml version="1.0" encoding="utf-8"?>
<formControlPr xmlns="http://schemas.microsoft.com/office/spreadsheetml/2009/9/main" objectType="CheckBox" fmlaLink="$X$56" lockText="1" noThreeD="1"/>
</file>

<file path=xl/ctrlProps/ctrlProp85.xml><?xml version="1.0" encoding="utf-8"?>
<formControlPr xmlns="http://schemas.microsoft.com/office/spreadsheetml/2009/9/main" objectType="CheckBox" fmlaLink="$X$57" lockText="1" noThreeD="1"/>
</file>

<file path=xl/ctrlProps/ctrlProp86.xml><?xml version="1.0" encoding="utf-8"?>
<formControlPr xmlns="http://schemas.microsoft.com/office/spreadsheetml/2009/9/main" objectType="CheckBox" fmlaLink="$X$58" lockText="1" noThreeD="1"/>
</file>

<file path=xl/ctrlProps/ctrlProp87.xml><?xml version="1.0" encoding="utf-8"?>
<formControlPr xmlns="http://schemas.microsoft.com/office/spreadsheetml/2009/9/main" objectType="CheckBox" fmlaLink="$X$59" lockText="1" noThreeD="1"/>
</file>

<file path=xl/ctrlProps/ctrlProp88.xml><?xml version="1.0" encoding="utf-8"?>
<formControlPr xmlns="http://schemas.microsoft.com/office/spreadsheetml/2009/9/main" objectType="CheckBox" fmlaLink="$X$60" lockText="1" noThreeD="1"/>
</file>

<file path=xl/ctrlProps/ctrlProp89.xml><?xml version="1.0" encoding="utf-8"?>
<formControlPr xmlns="http://schemas.microsoft.com/office/spreadsheetml/2009/9/main" objectType="CheckBox" fmlaLink="$X$61" lockText="1" noThreeD="1"/>
</file>

<file path=xl/ctrlProps/ctrlProp9.xml><?xml version="1.0" encoding="utf-8"?>
<formControlPr xmlns="http://schemas.microsoft.com/office/spreadsheetml/2009/9/main" objectType="CheckBox" fmlaLink="$X$34" lockText="1" noThreeD="1"/>
</file>

<file path=xl/ctrlProps/ctrlProp90.xml><?xml version="1.0" encoding="utf-8"?>
<formControlPr xmlns="http://schemas.microsoft.com/office/spreadsheetml/2009/9/main" objectType="CheckBox" fmlaLink="$X$62" lockText="1" noThreeD="1"/>
</file>

<file path=xl/ctrlProps/ctrlProp91.xml><?xml version="1.0" encoding="utf-8"?>
<formControlPr xmlns="http://schemas.microsoft.com/office/spreadsheetml/2009/9/main" objectType="CheckBox" fmlaLink="$X$63" lockText="1" noThreeD="1"/>
</file>

<file path=xl/ctrlProps/ctrlProp92.xml><?xml version="1.0" encoding="utf-8"?>
<formControlPr xmlns="http://schemas.microsoft.com/office/spreadsheetml/2009/9/main" objectType="CheckBox" fmlaLink="$Y$16" lockText="1" noThreeD="1"/>
</file>

<file path=xl/ctrlProps/ctrlProp93.xml><?xml version="1.0" encoding="utf-8"?>
<formControlPr xmlns="http://schemas.microsoft.com/office/spreadsheetml/2009/9/main" objectType="CheckBox" fmlaLink="$X$17" lockText="1" noThreeD="1"/>
</file>

<file path=xl/ctrlProps/ctrlProp94.xml><?xml version="1.0" encoding="utf-8"?>
<formControlPr xmlns="http://schemas.microsoft.com/office/spreadsheetml/2009/9/main" objectType="CheckBox" fmlaLink="$X$18" lockText="1" noThreeD="1"/>
</file>

<file path=xl/ctrlProps/ctrlProp95.xml><?xml version="1.0" encoding="utf-8"?>
<formControlPr xmlns="http://schemas.microsoft.com/office/spreadsheetml/2009/9/main" objectType="CheckBox" fmlaLink="$X$19" lockText="1" noThreeD="1"/>
</file>

<file path=xl/ctrlProps/ctrlProp96.xml><?xml version="1.0" encoding="utf-8"?>
<formControlPr xmlns="http://schemas.microsoft.com/office/spreadsheetml/2009/9/main" objectType="CheckBox" fmlaLink="$X$20" lockText="1" noThreeD="1"/>
</file>

<file path=xl/ctrlProps/ctrlProp97.xml><?xml version="1.0" encoding="utf-8"?>
<formControlPr xmlns="http://schemas.microsoft.com/office/spreadsheetml/2009/9/main" objectType="CheckBox" fmlaLink="$X$21" lockText="1" noThreeD="1"/>
</file>

<file path=xl/ctrlProps/ctrlProp98.xml><?xml version="1.0" encoding="utf-8"?>
<formControlPr xmlns="http://schemas.microsoft.com/office/spreadsheetml/2009/9/main" objectType="CheckBox" fmlaLink="$X$22" lockText="1" noThreeD="1"/>
</file>

<file path=xl/ctrlProps/ctrlProp99.xml><?xml version="1.0" encoding="utf-8"?>
<formControlPr xmlns="http://schemas.microsoft.com/office/spreadsheetml/2009/9/main" objectType="CheckBox" fmlaLink="$X$24" lockText="1" noThreeD="1"/>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400050</xdr:colOff>
      <xdr:row>0</xdr:row>
      <xdr:rowOff>123825</xdr:rowOff>
    </xdr:from>
    <xdr:ext cx="6505575" cy="837247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00050" y="123825"/>
          <a:ext cx="6505575" cy="837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85725</xdr:colOff>
          <xdr:row>0</xdr:row>
          <xdr:rowOff>66675</xdr:rowOff>
        </xdr:from>
        <xdr:to>
          <xdr:col>10</xdr:col>
          <xdr:colOff>352425</xdr:colOff>
          <xdr:row>51</xdr:row>
          <xdr:rowOff>85725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247650</xdr:colOff>
      <xdr:row>6</xdr:row>
      <xdr:rowOff>2809</xdr:rowOff>
    </xdr:from>
    <xdr:to>
      <xdr:col>11</xdr:col>
      <xdr:colOff>476249</xdr:colOff>
      <xdr:row>40</xdr:row>
      <xdr:rowOff>154782</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404446</xdr:colOff>
      <xdr:row>41</xdr:row>
      <xdr:rowOff>123093</xdr:rowOff>
    </xdr:from>
    <xdr:to>
      <xdr:col>11</xdr:col>
      <xdr:colOff>627185</xdr:colOff>
      <xdr:row>56</xdr:row>
      <xdr:rowOff>169983</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9</xdr:col>
          <xdr:colOff>238125</xdr:colOff>
          <xdr:row>35</xdr:row>
          <xdr:rowOff>9525</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142875</xdr:rowOff>
        </xdr:from>
        <xdr:to>
          <xdr:col>9</xdr:col>
          <xdr:colOff>409575</xdr:colOff>
          <xdr:row>76</xdr:row>
          <xdr:rowOff>104775</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85725</xdr:rowOff>
        </xdr:from>
        <xdr:to>
          <xdr:col>9</xdr:col>
          <xdr:colOff>333375</xdr:colOff>
          <xdr:row>46</xdr:row>
          <xdr:rowOff>28575</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114300</xdr:colOff>
          <xdr:row>15</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114300</xdr:colOff>
          <xdr:row>16</xdr:row>
          <xdr:rowOff>38100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114300</xdr:colOff>
          <xdr:row>28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114300</xdr:colOff>
          <xdr:row>29</xdr:row>
          <xdr:rowOff>38100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2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114300</xdr:colOff>
          <xdr:row>30</xdr:row>
          <xdr:rowOff>38100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2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114300</xdr:colOff>
          <xdr:row>31</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2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114300</xdr:colOff>
          <xdr:row>32</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2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114300</xdr:colOff>
          <xdr:row>33</xdr:row>
          <xdr:rowOff>38100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2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114300</xdr:colOff>
          <xdr:row>34</xdr:row>
          <xdr:rowOff>38100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2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114300</xdr:colOff>
          <xdr:row>35</xdr:row>
          <xdr:rowOff>38100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2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114300</xdr:colOff>
          <xdr:row>36</xdr:row>
          <xdr:rowOff>38100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2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114300</xdr:colOff>
          <xdr:row>37</xdr:row>
          <xdr:rowOff>38100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2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2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2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2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02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2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2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2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2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2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2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2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2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114300</xdr:colOff>
          <xdr:row>50</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114300</xdr:colOff>
          <xdr:row>51</xdr:row>
          <xdr:rowOff>38100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2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114300</xdr:colOff>
          <xdr:row>52</xdr:row>
          <xdr:rowOff>38100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114300</xdr:colOff>
          <xdr:row>53</xdr:row>
          <xdr:rowOff>38100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114300</xdr:colOff>
          <xdr:row>54</xdr:row>
          <xdr:rowOff>38100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114300</xdr:colOff>
          <xdr:row>55</xdr:row>
          <xdr:rowOff>38100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114300</xdr:colOff>
          <xdr:row>56</xdr:row>
          <xdr:rowOff>38100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114300</xdr:colOff>
          <xdr:row>57</xdr:row>
          <xdr:rowOff>38100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2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114300</xdr:colOff>
          <xdr:row>58</xdr:row>
          <xdr:rowOff>38100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114300</xdr:colOff>
          <xdr:row>59</xdr:row>
          <xdr:rowOff>38100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114300</xdr:colOff>
          <xdr:row>60</xdr:row>
          <xdr:rowOff>38100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114300</xdr:colOff>
          <xdr:row>61</xdr:row>
          <xdr:rowOff>38100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02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114300</xdr:colOff>
          <xdr:row>62</xdr:row>
          <xdr:rowOff>38100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02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114300</xdr:colOff>
          <xdr:row>63</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200-0000277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114300</xdr:colOff>
          <xdr:row>17</xdr:row>
          <xdr:rowOff>38100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114300</xdr:colOff>
          <xdr:row>18</xdr:row>
          <xdr:rowOff>38100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02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114300</xdr:colOff>
          <xdr:row>19</xdr:row>
          <xdr:rowOff>38100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114300</xdr:colOff>
          <xdr:row>20</xdr:row>
          <xdr:rowOff>38100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114300</xdr:colOff>
          <xdr:row>21</xdr:row>
          <xdr:rowOff>38100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114300</xdr:colOff>
          <xdr:row>22</xdr:row>
          <xdr:rowOff>38100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114300</xdr:colOff>
          <xdr:row>24</xdr:row>
          <xdr:rowOff>38100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114300</xdr:colOff>
          <xdr:row>23</xdr:row>
          <xdr:rowOff>38100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114300</xdr:colOff>
          <xdr:row>25</xdr:row>
          <xdr:rowOff>38100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02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114300</xdr:colOff>
          <xdr:row>26</xdr:row>
          <xdr:rowOff>38100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02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114300</xdr:colOff>
          <xdr:row>27</xdr:row>
          <xdr:rowOff>38100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02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114300</xdr:colOff>
          <xdr:row>32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02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0</xdr:rowOff>
        </xdr:from>
        <xdr:to>
          <xdr:col>17</xdr:col>
          <xdr:colOff>114300</xdr:colOff>
          <xdr:row>32</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02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02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3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3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3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3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3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3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3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3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3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3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3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3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3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3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3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3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3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3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3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3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3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3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3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3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3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3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3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3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3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3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3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300-00002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3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03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3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0300-00002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0300-00002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3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300-0000279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3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3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3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3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3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3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3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300-00002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300-00003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300-00003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300-00003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300-00003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0300-00003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0300-00003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4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4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4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4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4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04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4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4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4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4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4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4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4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4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4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4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4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4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04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4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04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4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04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4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4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4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4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4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0400-00001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4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4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4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4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4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4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4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4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0400-00002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0400-000027A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400-00002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400-00002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400-00002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400-00002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4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400-00002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400-00002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4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400-00003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4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400-00003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400-00003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4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4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5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5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05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05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05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05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05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05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05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05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05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05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05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0500-00000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05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05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05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05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05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0500-00001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0500-00001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0500-00001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0500-00001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0500-00001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0500-00001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0500-00001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0500-00001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0500-00001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0500-00001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0500-00001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0500-00001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0500-00002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0500-00002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0500-00002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0500-00002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0500-00002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0500-00002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0500-00002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0500-000027A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0500-00002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0500-00002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0500-00002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0500-00002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0500-00002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0500-00002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0500-00002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0500-00002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0500-00003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0500-00003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0500-00003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0500-00003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0500-00003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0500-00003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6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6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6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6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6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3053" name="Check Box 45" hidden="1">
              <a:extLst>
                <a:ext uri="{63B3BB69-23CF-44E3-9099-C40C66FF867C}">
                  <a14:compatExt spid="_x0000_s43053"/>
                </a:ext>
                <a:ext uri="{FF2B5EF4-FFF2-40B4-BE49-F238E27FC236}">
                  <a16:creationId xmlns:a16="http://schemas.microsoft.com/office/drawing/2014/main" id="{00000000-0008-0000-0600-00002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600-00002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0600-00002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0600-00003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0600-00003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0600-00003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0600-00003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0600-00003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0600-00003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7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7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7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7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7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7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7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7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7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7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7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7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7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7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7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7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7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7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7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7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7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7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7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7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7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7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7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7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7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7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7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7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7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7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7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7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7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7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700-000027B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7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7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7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7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7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7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7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7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7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7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7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7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6132" name="Check Box 52" hidden="1">
              <a:extLst>
                <a:ext uri="{63B3BB69-23CF-44E3-9099-C40C66FF867C}">
                  <a14:compatExt spid="_x0000_s46132"/>
                </a:ext>
                <a:ext uri="{FF2B5EF4-FFF2-40B4-BE49-F238E27FC236}">
                  <a16:creationId xmlns:a16="http://schemas.microsoft.com/office/drawing/2014/main" id="{00000000-0008-0000-07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6133" name="Check Box 53" hidden="1">
              <a:extLst>
                <a:ext uri="{63B3BB69-23CF-44E3-9099-C40C66FF867C}">
                  <a14:compatExt spid="_x0000_s46133"/>
                </a:ext>
                <a:ext uri="{FF2B5EF4-FFF2-40B4-BE49-F238E27FC236}">
                  <a16:creationId xmlns:a16="http://schemas.microsoft.com/office/drawing/2014/main" id="{00000000-0008-0000-07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8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8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8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8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8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8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8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8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8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8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8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8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8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8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8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8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8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8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8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8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8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8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8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8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8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8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8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8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8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8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8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8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8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8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8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8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800-000027B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8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8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8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8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8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8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8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8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8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8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0800-00003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0800-00003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0800-00003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08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240E6FE-FAC6-4723-BCE8-F21E727B0B0A}" name="TimeReporting237910137" displayName="TimeReporting237910137" ref="Q13:Q64" totalsRowCount="1" headerRowDxfId="430" dataDxfId="429" totalsRowDxfId="428" totalsRowBorderDxfId="427" totalsRowCellStyle="Table_Details">
  <tableColumns count="1">
    <tableColumn id="6" xr3:uid="{5F66C8EE-4CC0-49D6-B9B0-6B5C3722DA34}" name="OT" totalsRowFunction="custom" dataDxfId="426" totalsRowDxfId="425"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9F55D3-F41A-4AC2-AA01-062BCEB37207}" name="TimeReporting2379101372" displayName="TimeReporting2379101372" ref="Q13:Q64" totalsRowCount="1" headerRowDxfId="361" dataDxfId="360" totalsRowDxfId="359" totalsRowBorderDxfId="358" totalsRowCellStyle="Table_Details">
  <tableColumns count="1">
    <tableColumn id="6" xr3:uid="{F8E1672C-CC8E-4952-B33C-BF776E3CFE23}" name="OT" totalsRowFunction="custom" dataDxfId="357" totalsRowDxfId="356"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6E2AB8-5FC9-4BAD-A538-9DFABF11403A}" name="TimeReporting23791013723" displayName="TimeReporting23791013723" ref="Q13:Q64" totalsRowCount="1" headerRowDxfId="292" dataDxfId="291" totalsRowDxfId="290" totalsRowBorderDxfId="289" totalsRowCellStyle="Table_Details">
  <tableColumns count="1">
    <tableColumn id="6" xr3:uid="{48438FCC-ECDE-47A7-999B-056067984858}" name="OT" totalsRowFunction="custom" dataDxfId="288" totalsRowDxfId="287"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72CE4D-8A3F-41F1-83BE-B117F40AEA5B}" name="TimeReporting237910137234" displayName="TimeReporting237910137234" ref="Q13:Q64" totalsRowCount="1" headerRowDxfId="222" dataDxfId="221" totalsRowDxfId="220" totalsRowBorderDxfId="219" totalsRowCellStyle="Table_Details">
  <tableColumns count="1">
    <tableColumn id="6" xr3:uid="{D650CDDE-FD04-4DF9-BF06-4EA082053CDB}" name="OT" totalsRowFunction="custom" dataDxfId="218" totalsRowDxfId="217"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54D3BBC-A667-4281-ACF1-5185A30D6895}" name="TimeReporting2379101372345" displayName="TimeReporting2379101372345" ref="Q13:Q64" totalsRowCount="1" headerRowDxfId="153" dataDxfId="152" totalsRowDxfId="151" totalsRowBorderDxfId="150" totalsRowCellStyle="Table_Details">
  <tableColumns count="1">
    <tableColumn id="6" xr3:uid="{E467D576-E140-42F5-91A7-430B50E0EA07}" name="OT" totalsRowFunction="custom" dataDxfId="149" totalsRowDxfId="148"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D46E8A-7EFD-4996-9A53-F3E455018908}" name="TimeReporting237910137234568" displayName="TimeReporting237910137234568" ref="Q13:Q64" totalsRowCount="1" headerRowDxfId="84" dataDxfId="83" totalsRowDxfId="82" totalsRowBorderDxfId="81" totalsRowCellStyle="Table_Details">
  <tableColumns count="1">
    <tableColumn id="6" xr3:uid="{2C6206B8-9506-4AB6-ABC9-2477AE710465}" name="OT" totalsRowFunction="custom" dataDxfId="80" totalsRowDxfId="79"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1445EDD-229C-4856-A7D4-DBF0E7FC355F}" name="TimeReporting23791013723456" displayName="TimeReporting23791013723456" ref="Q13:Q64" totalsRowCount="1" headerRowDxfId="15" dataDxfId="14" totalsRowDxfId="13" totalsRowBorderDxfId="12" totalsRowCellStyle="Table_Details">
  <tableColumns count="1">
    <tableColumn id="6" xr3:uid="{0421E8D9-9BB1-483D-BE09-095C4DFB5ED8}" name="OT" totalsRowFunction="custom" dataDxfId="11" totalsRowDxfId="10" dataCellStyle="Table_Details">
      <calculatedColumnFormula>SUM(#REF!)</calculatedColumnFormula>
      <totalsRowFormula>SUM(Q15:Q63)</totalsRowFormula>
    </tableColumn>
  </tableColumns>
  <tableStyleInfo name="Class Schedule" showFirstColumn="0" showLastColumn="0" showRowStripes="0" showColumnStripes="0"/>
</table>
</file>

<file path=xl/theme/theme1.xml><?xml version="1.0" encoding="utf-8"?>
<a:theme xmlns:a="http://schemas.openxmlformats.org/drawingml/2006/main" name="Student Schedule">
  <a:themeElements>
    <a:clrScheme name="Student Schedule">
      <a:dk1>
        <a:srgbClr val="000000"/>
      </a:dk1>
      <a:lt1>
        <a:srgbClr val="FFFFFF"/>
      </a:lt1>
      <a:dk2>
        <a:srgbClr val="2E3F5C"/>
      </a:dk2>
      <a:lt2>
        <a:srgbClr val="F7F6F0"/>
      </a:lt2>
      <a:accent1>
        <a:srgbClr val="CC7073"/>
      </a:accent1>
      <a:accent2>
        <a:srgbClr val="34A5A3"/>
      </a:accent2>
      <a:accent3>
        <a:srgbClr val="F0AE1E"/>
      </a:accent3>
      <a:accent4>
        <a:srgbClr val="DB803D"/>
      </a:accent4>
      <a:accent5>
        <a:srgbClr val="88AC2E"/>
      </a:accent5>
      <a:accent6>
        <a:srgbClr val="A9758F"/>
      </a:accent6>
      <a:hlink>
        <a:srgbClr val="42A3B6"/>
      </a:hlink>
      <a:folHlink>
        <a:srgbClr val="A9758F"/>
      </a:folHlink>
    </a:clrScheme>
    <a:fontScheme name="Student Schedul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PowerPoint_Slide.sldx"/><Relationship Id="rId5" Type="http://schemas.openxmlformats.org/officeDocument/2006/relationships/image" Target="../media/image2.emf"/><Relationship Id="rId4" Type="http://schemas.openxmlformats.org/officeDocument/2006/relationships/package" Target="../embeddings/Microsoft_Word_Document1.docx"/><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table" Target="../tables/table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ctrlProp" Target="../ctrlProps/ctrlProp71.xml"/><Relationship Id="rId34" Type="http://schemas.openxmlformats.org/officeDocument/2006/relationships/ctrlProp" Target="../ctrlProps/ctrlProp84.xml"/><Relationship Id="rId42" Type="http://schemas.openxmlformats.org/officeDocument/2006/relationships/ctrlProp" Target="../ctrlProps/ctrlProp92.xml"/><Relationship Id="rId47" Type="http://schemas.openxmlformats.org/officeDocument/2006/relationships/ctrlProp" Target="../ctrlProps/ctrlProp97.xml"/><Relationship Id="rId50" Type="http://schemas.openxmlformats.org/officeDocument/2006/relationships/ctrlProp" Target="../ctrlProps/ctrlProp100.xml"/><Relationship Id="rId55" Type="http://schemas.openxmlformats.org/officeDocument/2006/relationships/ctrlProp" Target="../ctrlProps/ctrlProp105.xml"/><Relationship Id="rId7" Type="http://schemas.openxmlformats.org/officeDocument/2006/relationships/ctrlProp" Target="../ctrlProps/ctrlProp57.xml"/><Relationship Id="rId2" Type="http://schemas.openxmlformats.org/officeDocument/2006/relationships/drawing" Target="../drawings/drawing4.xml"/><Relationship Id="rId16" Type="http://schemas.openxmlformats.org/officeDocument/2006/relationships/ctrlProp" Target="../ctrlProps/ctrlProp66.xml"/><Relationship Id="rId29" Type="http://schemas.openxmlformats.org/officeDocument/2006/relationships/ctrlProp" Target="../ctrlProps/ctrlProp79.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trlProp" Target="../ctrlProps/ctrlProp95.xml"/><Relationship Id="rId53" Type="http://schemas.openxmlformats.org/officeDocument/2006/relationships/ctrlProp" Target="../ctrlProps/ctrlProp103.xml"/><Relationship Id="rId5" Type="http://schemas.openxmlformats.org/officeDocument/2006/relationships/ctrlProp" Target="../ctrlProps/ctrlProp55.xml"/><Relationship Id="rId19" Type="http://schemas.openxmlformats.org/officeDocument/2006/relationships/ctrlProp" Target="../ctrlProps/ctrlProp69.xml"/><Relationship Id="rId4" Type="http://schemas.openxmlformats.org/officeDocument/2006/relationships/ctrlProp" Target="../ctrlProps/ctrlProp54.x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56" Type="http://schemas.openxmlformats.org/officeDocument/2006/relationships/ctrlProp" Target="../ctrlProps/ctrlProp106.xml"/><Relationship Id="rId8" Type="http://schemas.openxmlformats.org/officeDocument/2006/relationships/ctrlProp" Target="../ctrlProps/ctrlProp58.xml"/><Relationship Id="rId51" Type="http://schemas.openxmlformats.org/officeDocument/2006/relationships/ctrlProp" Target="../ctrlProps/ctrlProp101.xml"/><Relationship Id="rId3" Type="http://schemas.openxmlformats.org/officeDocument/2006/relationships/vmlDrawing" Target="../drawings/vmlDrawing4.v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20" Type="http://schemas.openxmlformats.org/officeDocument/2006/relationships/ctrlProp" Target="../ctrlProps/ctrlProp70.xml"/><Relationship Id="rId41" Type="http://schemas.openxmlformats.org/officeDocument/2006/relationships/ctrlProp" Target="../ctrlProps/ctrlProp91.xml"/><Relationship Id="rId54" Type="http://schemas.openxmlformats.org/officeDocument/2006/relationships/ctrlProp" Target="../ctrlProps/ctrlProp104.xml"/><Relationship Id="rId1" Type="http://schemas.openxmlformats.org/officeDocument/2006/relationships/printerSettings" Target="../printerSettings/printerSettings4.bin"/><Relationship Id="rId6" Type="http://schemas.openxmlformats.org/officeDocument/2006/relationships/ctrlProp" Target="../ctrlProps/ctrlProp56.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 Id="rId57" Type="http://schemas.openxmlformats.org/officeDocument/2006/relationships/table" Target="../tables/table2.xml"/><Relationship Id="rId10" Type="http://schemas.openxmlformats.org/officeDocument/2006/relationships/ctrlProp" Target="../ctrlProps/ctrlProp60.xml"/><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9" Type="http://schemas.openxmlformats.org/officeDocument/2006/relationships/ctrlProp" Target="../ctrlProps/ctrlProp142.xml"/><Relationship Id="rId21" Type="http://schemas.openxmlformats.org/officeDocument/2006/relationships/ctrlProp" Target="../ctrlProps/ctrlProp124.xml"/><Relationship Id="rId34" Type="http://schemas.openxmlformats.org/officeDocument/2006/relationships/ctrlProp" Target="../ctrlProps/ctrlProp137.xml"/><Relationship Id="rId42" Type="http://schemas.openxmlformats.org/officeDocument/2006/relationships/ctrlProp" Target="../ctrlProps/ctrlProp145.xml"/><Relationship Id="rId47" Type="http://schemas.openxmlformats.org/officeDocument/2006/relationships/ctrlProp" Target="../ctrlProps/ctrlProp150.xml"/><Relationship Id="rId50" Type="http://schemas.openxmlformats.org/officeDocument/2006/relationships/ctrlProp" Target="../ctrlProps/ctrlProp153.xml"/><Relationship Id="rId55" Type="http://schemas.openxmlformats.org/officeDocument/2006/relationships/ctrlProp" Target="../ctrlProps/ctrlProp158.xml"/><Relationship Id="rId7" Type="http://schemas.openxmlformats.org/officeDocument/2006/relationships/ctrlProp" Target="../ctrlProps/ctrlProp110.xml"/><Relationship Id="rId2" Type="http://schemas.openxmlformats.org/officeDocument/2006/relationships/drawing" Target="../drawings/drawing5.xml"/><Relationship Id="rId16" Type="http://schemas.openxmlformats.org/officeDocument/2006/relationships/ctrlProp" Target="../ctrlProps/ctrlProp119.xml"/><Relationship Id="rId29" Type="http://schemas.openxmlformats.org/officeDocument/2006/relationships/ctrlProp" Target="../ctrlProps/ctrlProp132.xml"/><Relationship Id="rId11" Type="http://schemas.openxmlformats.org/officeDocument/2006/relationships/ctrlProp" Target="../ctrlProps/ctrlProp114.xml"/><Relationship Id="rId24" Type="http://schemas.openxmlformats.org/officeDocument/2006/relationships/ctrlProp" Target="../ctrlProps/ctrlProp127.xml"/><Relationship Id="rId32" Type="http://schemas.openxmlformats.org/officeDocument/2006/relationships/ctrlProp" Target="../ctrlProps/ctrlProp135.xml"/><Relationship Id="rId37" Type="http://schemas.openxmlformats.org/officeDocument/2006/relationships/ctrlProp" Target="../ctrlProps/ctrlProp140.xml"/><Relationship Id="rId40" Type="http://schemas.openxmlformats.org/officeDocument/2006/relationships/ctrlProp" Target="../ctrlProps/ctrlProp143.xml"/><Relationship Id="rId45" Type="http://schemas.openxmlformats.org/officeDocument/2006/relationships/ctrlProp" Target="../ctrlProps/ctrlProp148.xml"/><Relationship Id="rId53" Type="http://schemas.openxmlformats.org/officeDocument/2006/relationships/ctrlProp" Target="../ctrlProps/ctrlProp156.xml"/><Relationship Id="rId5" Type="http://schemas.openxmlformats.org/officeDocument/2006/relationships/ctrlProp" Target="../ctrlProps/ctrlProp108.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 Id="rId35" Type="http://schemas.openxmlformats.org/officeDocument/2006/relationships/ctrlProp" Target="../ctrlProps/ctrlProp138.xml"/><Relationship Id="rId43" Type="http://schemas.openxmlformats.org/officeDocument/2006/relationships/ctrlProp" Target="../ctrlProps/ctrlProp146.xml"/><Relationship Id="rId48" Type="http://schemas.openxmlformats.org/officeDocument/2006/relationships/ctrlProp" Target="../ctrlProps/ctrlProp151.xml"/><Relationship Id="rId56" Type="http://schemas.openxmlformats.org/officeDocument/2006/relationships/ctrlProp" Target="../ctrlProps/ctrlProp159.xml"/><Relationship Id="rId8" Type="http://schemas.openxmlformats.org/officeDocument/2006/relationships/ctrlProp" Target="../ctrlProps/ctrlProp111.xml"/><Relationship Id="rId51" Type="http://schemas.openxmlformats.org/officeDocument/2006/relationships/ctrlProp" Target="../ctrlProps/ctrlProp154.xml"/><Relationship Id="rId3" Type="http://schemas.openxmlformats.org/officeDocument/2006/relationships/vmlDrawing" Target="../drawings/vmlDrawing5.v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33" Type="http://schemas.openxmlformats.org/officeDocument/2006/relationships/ctrlProp" Target="../ctrlProps/ctrlProp136.xml"/><Relationship Id="rId38" Type="http://schemas.openxmlformats.org/officeDocument/2006/relationships/ctrlProp" Target="../ctrlProps/ctrlProp141.xml"/><Relationship Id="rId46" Type="http://schemas.openxmlformats.org/officeDocument/2006/relationships/ctrlProp" Target="../ctrlProps/ctrlProp149.xml"/><Relationship Id="rId20" Type="http://schemas.openxmlformats.org/officeDocument/2006/relationships/ctrlProp" Target="../ctrlProps/ctrlProp123.xml"/><Relationship Id="rId41" Type="http://schemas.openxmlformats.org/officeDocument/2006/relationships/ctrlProp" Target="../ctrlProps/ctrlProp144.xml"/><Relationship Id="rId54"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109.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36" Type="http://schemas.openxmlformats.org/officeDocument/2006/relationships/ctrlProp" Target="../ctrlProps/ctrlProp139.xml"/><Relationship Id="rId49" Type="http://schemas.openxmlformats.org/officeDocument/2006/relationships/ctrlProp" Target="../ctrlProps/ctrlProp152.xml"/><Relationship Id="rId57" Type="http://schemas.openxmlformats.org/officeDocument/2006/relationships/table" Target="../tables/table3.xml"/><Relationship Id="rId10" Type="http://schemas.openxmlformats.org/officeDocument/2006/relationships/ctrlProp" Target="../ctrlProps/ctrlProp113.xml"/><Relationship Id="rId31" Type="http://schemas.openxmlformats.org/officeDocument/2006/relationships/ctrlProp" Target="../ctrlProps/ctrlProp134.xml"/><Relationship Id="rId44" Type="http://schemas.openxmlformats.org/officeDocument/2006/relationships/ctrlProp" Target="../ctrlProps/ctrlProp147.xml"/><Relationship Id="rId52" Type="http://schemas.openxmlformats.org/officeDocument/2006/relationships/ctrlProp" Target="../ctrlProps/ctrlProp15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69.xml"/><Relationship Id="rId18" Type="http://schemas.openxmlformats.org/officeDocument/2006/relationships/ctrlProp" Target="../ctrlProps/ctrlProp174.xml"/><Relationship Id="rId26" Type="http://schemas.openxmlformats.org/officeDocument/2006/relationships/ctrlProp" Target="../ctrlProps/ctrlProp182.xml"/><Relationship Id="rId39" Type="http://schemas.openxmlformats.org/officeDocument/2006/relationships/ctrlProp" Target="../ctrlProps/ctrlProp195.xml"/><Relationship Id="rId21" Type="http://schemas.openxmlformats.org/officeDocument/2006/relationships/ctrlProp" Target="../ctrlProps/ctrlProp177.xml"/><Relationship Id="rId34" Type="http://schemas.openxmlformats.org/officeDocument/2006/relationships/ctrlProp" Target="../ctrlProps/ctrlProp190.xml"/><Relationship Id="rId42" Type="http://schemas.openxmlformats.org/officeDocument/2006/relationships/ctrlProp" Target="../ctrlProps/ctrlProp198.xml"/><Relationship Id="rId47" Type="http://schemas.openxmlformats.org/officeDocument/2006/relationships/ctrlProp" Target="../ctrlProps/ctrlProp203.xml"/><Relationship Id="rId50" Type="http://schemas.openxmlformats.org/officeDocument/2006/relationships/ctrlProp" Target="../ctrlProps/ctrlProp206.xml"/><Relationship Id="rId55" Type="http://schemas.openxmlformats.org/officeDocument/2006/relationships/ctrlProp" Target="../ctrlProps/ctrlProp211.xml"/><Relationship Id="rId7" Type="http://schemas.openxmlformats.org/officeDocument/2006/relationships/ctrlProp" Target="../ctrlProps/ctrlProp163.xml"/><Relationship Id="rId2" Type="http://schemas.openxmlformats.org/officeDocument/2006/relationships/drawing" Target="../drawings/drawing6.xml"/><Relationship Id="rId16" Type="http://schemas.openxmlformats.org/officeDocument/2006/relationships/ctrlProp" Target="../ctrlProps/ctrlProp172.xml"/><Relationship Id="rId29" Type="http://schemas.openxmlformats.org/officeDocument/2006/relationships/ctrlProp" Target="../ctrlProps/ctrlProp185.xml"/><Relationship Id="rId11" Type="http://schemas.openxmlformats.org/officeDocument/2006/relationships/ctrlProp" Target="../ctrlProps/ctrlProp167.xml"/><Relationship Id="rId24" Type="http://schemas.openxmlformats.org/officeDocument/2006/relationships/ctrlProp" Target="../ctrlProps/ctrlProp180.xml"/><Relationship Id="rId32" Type="http://schemas.openxmlformats.org/officeDocument/2006/relationships/ctrlProp" Target="../ctrlProps/ctrlProp188.xml"/><Relationship Id="rId37" Type="http://schemas.openxmlformats.org/officeDocument/2006/relationships/ctrlProp" Target="../ctrlProps/ctrlProp193.xml"/><Relationship Id="rId40" Type="http://schemas.openxmlformats.org/officeDocument/2006/relationships/ctrlProp" Target="../ctrlProps/ctrlProp196.xml"/><Relationship Id="rId45" Type="http://schemas.openxmlformats.org/officeDocument/2006/relationships/ctrlProp" Target="../ctrlProps/ctrlProp201.xml"/><Relationship Id="rId53" Type="http://schemas.openxmlformats.org/officeDocument/2006/relationships/ctrlProp" Target="../ctrlProps/ctrlProp209.xml"/><Relationship Id="rId5" Type="http://schemas.openxmlformats.org/officeDocument/2006/relationships/ctrlProp" Target="../ctrlProps/ctrlProp161.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 Id="rId22" Type="http://schemas.openxmlformats.org/officeDocument/2006/relationships/ctrlProp" Target="../ctrlProps/ctrlProp178.xml"/><Relationship Id="rId27" Type="http://schemas.openxmlformats.org/officeDocument/2006/relationships/ctrlProp" Target="../ctrlProps/ctrlProp183.xml"/><Relationship Id="rId30" Type="http://schemas.openxmlformats.org/officeDocument/2006/relationships/ctrlProp" Target="../ctrlProps/ctrlProp186.xml"/><Relationship Id="rId35" Type="http://schemas.openxmlformats.org/officeDocument/2006/relationships/ctrlProp" Target="../ctrlProps/ctrlProp191.xml"/><Relationship Id="rId43" Type="http://schemas.openxmlformats.org/officeDocument/2006/relationships/ctrlProp" Target="../ctrlProps/ctrlProp199.xml"/><Relationship Id="rId48" Type="http://schemas.openxmlformats.org/officeDocument/2006/relationships/ctrlProp" Target="../ctrlProps/ctrlProp204.xml"/><Relationship Id="rId56" Type="http://schemas.openxmlformats.org/officeDocument/2006/relationships/ctrlProp" Target="../ctrlProps/ctrlProp212.xml"/><Relationship Id="rId8" Type="http://schemas.openxmlformats.org/officeDocument/2006/relationships/ctrlProp" Target="../ctrlProps/ctrlProp164.xml"/><Relationship Id="rId51" Type="http://schemas.openxmlformats.org/officeDocument/2006/relationships/ctrlProp" Target="../ctrlProps/ctrlProp207.xml"/><Relationship Id="rId3" Type="http://schemas.openxmlformats.org/officeDocument/2006/relationships/vmlDrawing" Target="../drawings/vmlDrawing6.v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46" Type="http://schemas.openxmlformats.org/officeDocument/2006/relationships/ctrlProp" Target="../ctrlProps/ctrlProp202.xml"/><Relationship Id="rId20" Type="http://schemas.openxmlformats.org/officeDocument/2006/relationships/ctrlProp" Target="../ctrlProps/ctrlProp176.xml"/><Relationship Id="rId41" Type="http://schemas.openxmlformats.org/officeDocument/2006/relationships/ctrlProp" Target="../ctrlProps/ctrlProp197.xml"/><Relationship Id="rId54"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62.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49" Type="http://schemas.openxmlformats.org/officeDocument/2006/relationships/ctrlProp" Target="../ctrlProps/ctrlProp205.xml"/><Relationship Id="rId57" Type="http://schemas.openxmlformats.org/officeDocument/2006/relationships/table" Target="../tables/table4.xml"/><Relationship Id="rId10" Type="http://schemas.openxmlformats.org/officeDocument/2006/relationships/ctrlProp" Target="../ctrlProps/ctrlProp166.xml"/><Relationship Id="rId31" Type="http://schemas.openxmlformats.org/officeDocument/2006/relationships/ctrlProp" Target="../ctrlProps/ctrlProp187.xml"/><Relationship Id="rId44" Type="http://schemas.openxmlformats.org/officeDocument/2006/relationships/ctrlProp" Target="../ctrlProps/ctrlProp200.xml"/><Relationship Id="rId52" Type="http://schemas.openxmlformats.org/officeDocument/2006/relationships/ctrlProp" Target="../ctrlProps/ctrlProp208.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9" Type="http://schemas.openxmlformats.org/officeDocument/2006/relationships/ctrlProp" Target="../ctrlProps/ctrlProp248.xml"/><Relationship Id="rId21" Type="http://schemas.openxmlformats.org/officeDocument/2006/relationships/ctrlProp" Target="../ctrlProps/ctrlProp230.xml"/><Relationship Id="rId34" Type="http://schemas.openxmlformats.org/officeDocument/2006/relationships/ctrlProp" Target="../ctrlProps/ctrlProp243.xml"/><Relationship Id="rId42" Type="http://schemas.openxmlformats.org/officeDocument/2006/relationships/ctrlProp" Target="../ctrlProps/ctrlProp251.xml"/><Relationship Id="rId47" Type="http://schemas.openxmlformats.org/officeDocument/2006/relationships/ctrlProp" Target="../ctrlProps/ctrlProp256.xml"/><Relationship Id="rId50" Type="http://schemas.openxmlformats.org/officeDocument/2006/relationships/ctrlProp" Target="../ctrlProps/ctrlProp259.xml"/><Relationship Id="rId55" Type="http://schemas.openxmlformats.org/officeDocument/2006/relationships/ctrlProp" Target="../ctrlProps/ctrlProp264.xml"/><Relationship Id="rId7" Type="http://schemas.openxmlformats.org/officeDocument/2006/relationships/ctrlProp" Target="../ctrlProps/ctrlProp216.xml"/><Relationship Id="rId2" Type="http://schemas.openxmlformats.org/officeDocument/2006/relationships/drawing" Target="../drawings/drawing7.xml"/><Relationship Id="rId16" Type="http://schemas.openxmlformats.org/officeDocument/2006/relationships/ctrlProp" Target="../ctrlProps/ctrlProp225.xml"/><Relationship Id="rId29" Type="http://schemas.openxmlformats.org/officeDocument/2006/relationships/ctrlProp" Target="../ctrlProps/ctrlProp238.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37" Type="http://schemas.openxmlformats.org/officeDocument/2006/relationships/ctrlProp" Target="../ctrlProps/ctrlProp246.xml"/><Relationship Id="rId40" Type="http://schemas.openxmlformats.org/officeDocument/2006/relationships/ctrlProp" Target="../ctrlProps/ctrlProp249.xml"/><Relationship Id="rId45" Type="http://schemas.openxmlformats.org/officeDocument/2006/relationships/ctrlProp" Target="../ctrlProps/ctrlProp254.xml"/><Relationship Id="rId53" Type="http://schemas.openxmlformats.org/officeDocument/2006/relationships/ctrlProp" Target="../ctrlProps/ctrlProp262.xml"/><Relationship Id="rId5" Type="http://schemas.openxmlformats.org/officeDocument/2006/relationships/ctrlProp" Target="../ctrlProps/ctrlProp214.xml"/><Relationship Id="rId19" Type="http://schemas.openxmlformats.org/officeDocument/2006/relationships/ctrlProp" Target="../ctrlProps/ctrlProp228.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 Id="rId43" Type="http://schemas.openxmlformats.org/officeDocument/2006/relationships/ctrlProp" Target="../ctrlProps/ctrlProp252.xml"/><Relationship Id="rId48" Type="http://schemas.openxmlformats.org/officeDocument/2006/relationships/ctrlProp" Target="../ctrlProps/ctrlProp257.xml"/><Relationship Id="rId56" Type="http://schemas.openxmlformats.org/officeDocument/2006/relationships/ctrlProp" Target="../ctrlProps/ctrlProp265.xml"/><Relationship Id="rId8" Type="http://schemas.openxmlformats.org/officeDocument/2006/relationships/ctrlProp" Target="../ctrlProps/ctrlProp217.xml"/><Relationship Id="rId51" Type="http://schemas.openxmlformats.org/officeDocument/2006/relationships/ctrlProp" Target="../ctrlProps/ctrlProp260.xml"/><Relationship Id="rId3" Type="http://schemas.openxmlformats.org/officeDocument/2006/relationships/vmlDrawing" Target="../drawings/vmlDrawing7.v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38" Type="http://schemas.openxmlformats.org/officeDocument/2006/relationships/ctrlProp" Target="../ctrlProps/ctrlProp247.xml"/><Relationship Id="rId46" Type="http://schemas.openxmlformats.org/officeDocument/2006/relationships/ctrlProp" Target="../ctrlProps/ctrlProp255.xml"/><Relationship Id="rId20" Type="http://schemas.openxmlformats.org/officeDocument/2006/relationships/ctrlProp" Target="../ctrlProps/ctrlProp229.xml"/><Relationship Id="rId41" Type="http://schemas.openxmlformats.org/officeDocument/2006/relationships/ctrlProp" Target="../ctrlProps/ctrlProp250.xml"/><Relationship Id="rId54" Type="http://schemas.openxmlformats.org/officeDocument/2006/relationships/ctrlProp" Target="../ctrlProps/ctrlProp263.xml"/><Relationship Id="rId1" Type="http://schemas.openxmlformats.org/officeDocument/2006/relationships/printerSettings" Target="../printerSettings/printerSettings7.bin"/><Relationship Id="rId6" Type="http://schemas.openxmlformats.org/officeDocument/2006/relationships/ctrlProp" Target="../ctrlProps/ctrlProp215.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49" Type="http://schemas.openxmlformats.org/officeDocument/2006/relationships/ctrlProp" Target="../ctrlProps/ctrlProp258.xml"/><Relationship Id="rId57" Type="http://schemas.openxmlformats.org/officeDocument/2006/relationships/table" Target="../tables/table5.xml"/><Relationship Id="rId10" Type="http://schemas.openxmlformats.org/officeDocument/2006/relationships/ctrlProp" Target="../ctrlProps/ctrlProp219.xml"/><Relationship Id="rId31" Type="http://schemas.openxmlformats.org/officeDocument/2006/relationships/ctrlProp" Target="../ctrlProps/ctrlProp240.xml"/><Relationship Id="rId44" Type="http://schemas.openxmlformats.org/officeDocument/2006/relationships/ctrlProp" Target="../ctrlProps/ctrlProp253.xml"/><Relationship Id="rId52" Type="http://schemas.openxmlformats.org/officeDocument/2006/relationships/ctrlProp" Target="../ctrlProps/ctrlProp261.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5.xml"/><Relationship Id="rId18" Type="http://schemas.openxmlformats.org/officeDocument/2006/relationships/ctrlProp" Target="../ctrlProps/ctrlProp280.xml"/><Relationship Id="rId26" Type="http://schemas.openxmlformats.org/officeDocument/2006/relationships/ctrlProp" Target="../ctrlProps/ctrlProp288.xml"/><Relationship Id="rId39" Type="http://schemas.openxmlformats.org/officeDocument/2006/relationships/ctrlProp" Target="../ctrlProps/ctrlProp301.xml"/><Relationship Id="rId21" Type="http://schemas.openxmlformats.org/officeDocument/2006/relationships/ctrlProp" Target="../ctrlProps/ctrlProp283.xml"/><Relationship Id="rId34" Type="http://schemas.openxmlformats.org/officeDocument/2006/relationships/ctrlProp" Target="../ctrlProps/ctrlProp296.xml"/><Relationship Id="rId42" Type="http://schemas.openxmlformats.org/officeDocument/2006/relationships/ctrlProp" Target="../ctrlProps/ctrlProp304.xml"/><Relationship Id="rId47" Type="http://schemas.openxmlformats.org/officeDocument/2006/relationships/ctrlProp" Target="../ctrlProps/ctrlProp309.xml"/><Relationship Id="rId50" Type="http://schemas.openxmlformats.org/officeDocument/2006/relationships/ctrlProp" Target="../ctrlProps/ctrlProp312.xml"/><Relationship Id="rId55" Type="http://schemas.openxmlformats.org/officeDocument/2006/relationships/ctrlProp" Target="../ctrlProps/ctrlProp317.xml"/><Relationship Id="rId7" Type="http://schemas.openxmlformats.org/officeDocument/2006/relationships/ctrlProp" Target="../ctrlProps/ctrlProp269.xml"/><Relationship Id="rId2" Type="http://schemas.openxmlformats.org/officeDocument/2006/relationships/drawing" Target="../drawings/drawing8.xml"/><Relationship Id="rId16" Type="http://schemas.openxmlformats.org/officeDocument/2006/relationships/ctrlProp" Target="../ctrlProps/ctrlProp278.xml"/><Relationship Id="rId29" Type="http://schemas.openxmlformats.org/officeDocument/2006/relationships/ctrlProp" Target="../ctrlProps/ctrlProp291.xml"/><Relationship Id="rId11" Type="http://schemas.openxmlformats.org/officeDocument/2006/relationships/ctrlProp" Target="../ctrlProps/ctrlProp273.xml"/><Relationship Id="rId24" Type="http://schemas.openxmlformats.org/officeDocument/2006/relationships/ctrlProp" Target="../ctrlProps/ctrlProp286.xml"/><Relationship Id="rId32" Type="http://schemas.openxmlformats.org/officeDocument/2006/relationships/ctrlProp" Target="../ctrlProps/ctrlProp294.xml"/><Relationship Id="rId37" Type="http://schemas.openxmlformats.org/officeDocument/2006/relationships/ctrlProp" Target="../ctrlProps/ctrlProp299.xml"/><Relationship Id="rId40" Type="http://schemas.openxmlformats.org/officeDocument/2006/relationships/ctrlProp" Target="../ctrlProps/ctrlProp302.xml"/><Relationship Id="rId45" Type="http://schemas.openxmlformats.org/officeDocument/2006/relationships/ctrlProp" Target="../ctrlProps/ctrlProp307.xml"/><Relationship Id="rId53" Type="http://schemas.openxmlformats.org/officeDocument/2006/relationships/ctrlProp" Target="../ctrlProps/ctrlProp315.xml"/><Relationship Id="rId5" Type="http://schemas.openxmlformats.org/officeDocument/2006/relationships/ctrlProp" Target="../ctrlProps/ctrlProp267.xml"/><Relationship Id="rId19" Type="http://schemas.openxmlformats.org/officeDocument/2006/relationships/ctrlProp" Target="../ctrlProps/ctrlProp281.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 Id="rId35" Type="http://schemas.openxmlformats.org/officeDocument/2006/relationships/ctrlProp" Target="../ctrlProps/ctrlProp297.xml"/><Relationship Id="rId43" Type="http://schemas.openxmlformats.org/officeDocument/2006/relationships/ctrlProp" Target="../ctrlProps/ctrlProp305.xml"/><Relationship Id="rId48" Type="http://schemas.openxmlformats.org/officeDocument/2006/relationships/ctrlProp" Target="../ctrlProps/ctrlProp310.xml"/><Relationship Id="rId56" Type="http://schemas.openxmlformats.org/officeDocument/2006/relationships/ctrlProp" Target="../ctrlProps/ctrlProp318.xml"/><Relationship Id="rId8" Type="http://schemas.openxmlformats.org/officeDocument/2006/relationships/ctrlProp" Target="../ctrlProps/ctrlProp270.xml"/><Relationship Id="rId51" Type="http://schemas.openxmlformats.org/officeDocument/2006/relationships/ctrlProp" Target="../ctrlProps/ctrlProp313.xml"/><Relationship Id="rId3" Type="http://schemas.openxmlformats.org/officeDocument/2006/relationships/vmlDrawing" Target="../drawings/vmlDrawing8.v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33" Type="http://schemas.openxmlformats.org/officeDocument/2006/relationships/ctrlProp" Target="../ctrlProps/ctrlProp295.xml"/><Relationship Id="rId38" Type="http://schemas.openxmlformats.org/officeDocument/2006/relationships/ctrlProp" Target="../ctrlProps/ctrlProp300.xml"/><Relationship Id="rId46" Type="http://schemas.openxmlformats.org/officeDocument/2006/relationships/ctrlProp" Target="../ctrlProps/ctrlProp308.xml"/><Relationship Id="rId20" Type="http://schemas.openxmlformats.org/officeDocument/2006/relationships/ctrlProp" Target="../ctrlProps/ctrlProp282.xml"/><Relationship Id="rId41" Type="http://schemas.openxmlformats.org/officeDocument/2006/relationships/ctrlProp" Target="../ctrlProps/ctrlProp303.xml"/><Relationship Id="rId54" Type="http://schemas.openxmlformats.org/officeDocument/2006/relationships/ctrlProp" Target="../ctrlProps/ctrlProp316.xml"/><Relationship Id="rId1" Type="http://schemas.openxmlformats.org/officeDocument/2006/relationships/printerSettings" Target="../printerSettings/printerSettings8.bin"/><Relationship Id="rId6" Type="http://schemas.openxmlformats.org/officeDocument/2006/relationships/ctrlProp" Target="../ctrlProps/ctrlProp268.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36" Type="http://schemas.openxmlformats.org/officeDocument/2006/relationships/ctrlProp" Target="../ctrlProps/ctrlProp298.xml"/><Relationship Id="rId49" Type="http://schemas.openxmlformats.org/officeDocument/2006/relationships/ctrlProp" Target="../ctrlProps/ctrlProp311.xml"/><Relationship Id="rId57" Type="http://schemas.openxmlformats.org/officeDocument/2006/relationships/table" Target="../tables/table6.xml"/><Relationship Id="rId10" Type="http://schemas.openxmlformats.org/officeDocument/2006/relationships/ctrlProp" Target="../ctrlProps/ctrlProp272.xml"/><Relationship Id="rId31" Type="http://schemas.openxmlformats.org/officeDocument/2006/relationships/ctrlProp" Target="../ctrlProps/ctrlProp293.xml"/><Relationship Id="rId44" Type="http://schemas.openxmlformats.org/officeDocument/2006/relationships/ctrlProp" Target="../ctrlProps/ctrlProp306.xml"/><Relationship Id="rId52" Type="http://schemas.openxmlformats.org/officeDocument/2006/relationships/ctrlProp" Target="../ctrlProps/ctrlProp31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28.xml"/><Relationship Id="rId18" Type="http://schemas.openxmlformats.org/officeDocument/2006/relationships/ctrlProp" Target="../ctrlProps/ctrlProp333.xml"/><Relationship Id="rId26" Type="http://schemas.openxmlformats.org/officeDocument/2006/relationships/ctrlProp" Target="../ctrlProps/ctrlProp341.xml"/><Relationship Id="rId39" Type="http://schemas.openxmlformats.org/officeDocument/2006/relationships/ctrlProp" Target="../ctrlProps/ctrlProp354.xml"/><Relationship Id="rId21" Type="http://schemas.openxmlformats.org/officeDocument/2006/relationships/ctrlProp" Target="../ctrlProps/ctrlProp336.xml"/><Relationship Id="rId34" Type="http://schemas.openxmlformats.org/officeDocument/2006/relationships/ctrlProp" Target="../ctrlProps/ctrlProp349.xml"/><Relationship Id="rId42" Type="http://schemas.openxmlformats.org/officeDocument/2006/relationships/ctrlProp" Target="../ctrlProps/ctrlProp357.xml"/><Relationship Id="rId47" Type="http://schemas.openxmlformats.org/officeDocument/2006/relationships/ctrlProp" Target="../ctrlProps/ctrlProp362.xml"/><Relationship Id="rId50" Type="http://schemas.openxmlformats.org/officeDocument/2006/relationships/ctrlProp" Target="../ctrlProps/ctrlProp365.xml"/><Relationship Id="rId55" Type="http://schemas.openxmlformats.org/officeDocument/2006/relationships/ctrlProp" Target="../ctrlProps/ctrlProp370.xml"/><Relationship Id="rId7" Type="http://schemas.openxmlformats.org/officeDocument/2006/relationships/ctrlProp" Target="../ctrlProps/ctrlProp322.xml"/><Relationship Id="rId2" Type="http://schemas.openxmlformats.org/officeDocument/2006/relationships/drawing" Target="../drawings/drawing9.xml"/><Relationship Id="rId16" Type="http://schemas.openxmlformats.org/officeDocument/2006/relationships/ctrlProp" Target="../ctrlProps/ctrlProp331.xml"/><Relationship Id="rId29" Type="http://schemas.openxmlformats.org/officeDocument/2006/relationships/ctrlProp" Target="../ctrlProps/ctrlProp344.xml"/><Relationship Id="rId11" Type="http://schemas.openxmlformats.org/officeDocument/2006/relationships/ctrlProp" Target="../ctrlProps/ctrlProp326.xml"/><Relationship Id="rId24" Type="http://schemas.openxmlformats.org/officeDocument/2006/relationships/ctrlProp" Target="../ctrlProps/ctrlProp339.xml"/><Relationship Id="rId32" Type="http://schemas.openxmlformats.org/officeDocument/2006/relationships/ctrlProp" Target="../ctrlProps/ctrlProp347.xml"/><Relationship Id="rId37" Type="http://schemas.openxmlformats.org/officeDocument/2006/relationships/ctrlProp" Target="../ctrlProps/ctrlProp352.xml"/><Relationship Id="rId40" Type="http://schemas.openxmlformats.org/officeDocument/2006/relationships/ctrlProp" Target="../ctrlProps/ctrlProp355.xml"/><Relationship Id="rId45" Type="http://schemas.openxmlformats.org/officeDocument/2006/relationships/ctrlProp" Target="../ctrlProps/ctrlProp360.xml"/><Relationship Id="rId53" Type="http://schemas.openxmlformats.org/officeDocument/2006/relationships/ctrlProp" Target="../ctrlProps/ctrlProp368.xml"/><Relationship Id="rId5" Type="http://schemas.openxmlformats.org/officeDocument/2006/relationships/ctrlProp" Target="../ctrlProps/ctrlProp320.xml"/><Relationship Id="rId19" Type="http://schemas.openxmlformats.org/officeDocument/2006/relationships/ctrlProp" Target="../ctrlProps/ctrlProp334.xml"/><Relationship Id="rId4" Type="http://schemas.openxmlformats.org/officeDocument/2006/relationships/ctrlProp" Target="../ctrlProps/ctrlProp319.xml"/><Relationship Id="rId9" Type="http://schemas.openxmlformats.org/officeDocument/2006/relationships/ctrlProp" Target="../ctrlProps/ctrlProp324.xml"/><Relationship Id="rId14" Type="http://schemas.openxmlformats.org/officeDocument/2006/relationships/ctrlProp" Target="../ctrlProps/ctrlProp329.xml"/><Relationship Id="rId22" Type="http://schemas.openxmlformats.org/officeDocument/2006/relationships/ctrlProp" Target="../ctrlProps/ctrlProp337.xml"/><Relationship Id="rId27" Type="http://schemas.openxmlformats.org/officeDocument/2006/relationships/ctrlProp" Target="../ctrlProps/ctrlProp342.xml"/><Relationship Id="rId30" Type="http://schemas.openxmlformats.org/officeDocument/2006/relationships/ctrlProp" Target="../ctrlProps/ctrlProp345.xml"/><Relationship Id="rId35" Type="http://schemas.openxmlformats.org/officeDocument/2006/relationships/ctrlProp" Target="../ctrlProps/ctrlProp350.xml"/><Relationship Id="rId43" Type="http://schemas.openxmlformats.org/officeDocument/2006/relationships/ctrlProp" Target="../ctrlProps/ctrlProp358.xml"/><Relationship Id="rId48" Type="http://schemas.openxmlformats.org/officeDocument/2006/relationships/ctrlProp" Target="../ctrlProps/ctrlProp363.xml"/><Relationship Id="rId56" Type="http://schemas.openxmlformats.org/officeDocument/2006/relationships/ctrlProp" Target="../ctrlProps/ctrlProp371.xml"/><Relationship Id="rId8" Type="http://schemas.openxmlformats.org/officeDocument/2006/relationships/ctrlProp" Target="../ctrlProps/ctrlProp323.xml"/><Relationship Id="rId51" Type="http://schemas.openxmlformats.org/officeDocument/2006/relationships/ctrlProp" Target="../ctrlProps/ctrlProp366.xml"/><Relationship Id="rId3" Type="http://schemas.openxmlformats.org/officeDocument/2006/relationships/vmlDrawing" Target="../drawings/vmlDrawing9.vml"/><Relationship Id="rId12" Type="http://schemas.openxmlformats.org/officeDocument/2006/relationships/ctrlProp" Target="../ctrlProps/ctrlProp327.xml"/><Relationship Id="rId17" Type="http://schemas.openxmlformats.org/officeDocument/2006/relationships/ctrlProp" Target="../ctrlProps/ctrlProp332.xml"/><Relationship Id="rId25" Type="http://schemas.openxmlformats.org/officeDocument/2006/relationships/ctrlProp" Target="../ctrlProps/ctrlProp340.xml"/><Relationship Id="rId33" Type="http://schemas.openxmlformats.org/officeDocument/2006/relationships/ctrlProp" Target="../ctrlProps/ctrlProp348.xml"/><Relationship Id="rId38" Type="http://schemas.openxmlformats.org/officeDocument/2006/relationships/ctrlProp" Target="../ctrlProps/ctrlProp353.xml"/><Relationship Id="rId46" Type="http://schemas.openxmlformats.org/officeDocument/2006/relationships/ctrlProp" Target="../ctrlProps/ctrlProp361.xml"/><Relationship Id="rId20" Type="http://schemas.openxmlformats.org/officeDocument/2006/relationships/ctrlProp" Target="../ctrlProps/ctrlProp335.xml"/><Relationship Id="rId41" Type="http://schemas.openxmlformats.org/officeDocument/2006/relationships/ctrlProp" Target="../ctrlProps/ctrlProp356.xml"/><Relationship Id="rId54" Type="http://schemas.openxmlformats.org/officeDocument/2006/relationships/ctrlProp" Target="../ctrlProps/ctrlProp369.xml"/><Relationship Id="rId1" Type="http://schemas.openxmlformats.org/officeDocument/2006/relationships/printerSettings" Target="../printerSettings/printerSettings9.bin"/><Relationship Id="rId6" Type="http://schemas.openxmlformats.org/officeDocument/2006/relationships/ctrlProp" Target="../ctrlProps/ctrlProp321.xml"/><Relationship Id="rId15" Type="http://schemas.openxmlformats.org/officeDocument/2006/relationships/ctrlProp" Target="../ctrlProps/ctrlProp330.xml"/><Relationship Id="rId23" Type="http://schemas.openxmlformats.org/officeDocument/2006/relationships/ctrlProp" Target="../ctrlProps/ctrlProp338.xml"/><Relationship Id="rId28" Type="http://schemas.openxmlformats.org/officeDocument/2006/relationships/ctrlProp" Target="../ctrlProps/ctrlProp343.xml"/><Relationship Id="rId36" Type="http://schemas.openxmlformats.org/officeDocument/2006/relationships/ctrlProp" Target="../ctrlProps/ctrlProp351.xml"/><Relationship Id="rId49" Type="http://schemas.openxmlformats.org/officeDocument/2006/relationships/ctrlProp" Target="../ctrlProps/ctrlProp364.xml"/><Relationship Id="rId57" Type="http://schemas.openxmlformats.org/officeDocument/2006/relationships/table" Target="../tables/table7.xml"/><Relationship Id="rId10" Type="http://schemas.openxmlformats.org/officeDocument/2006/relationships/ctrlProp" Target="../ctrlProps/ctrlProp325.xml"/><Relationship Id="rId31" Type="http://schemas.openxmlformats.org/officeDocument/2006/relationships/ctrlProp" Target="../ctrlProps/ctrlProp346.xml"/><Relationship Id="rId44" Type="http://schemas.openxmlformats.org/officeDocument/2006/relationships/ctrlProp" Target="../ctrlProps/ctrlProp359.xml"/><Relationship Id="rId52" Type="http://schemas.openxmlformats.org/officeDocument/2006/relationships/ctrlProp" Target="../ctrlProps/ctrlProp3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8" tint="0.59999389629810485"/>
  </sheetPr>
  <dimension ref="A1"/>
  <sheetViews>
    <sheetView showGridLines="0" zoomScaleNormal="100" workbookViewId="0">
      <selection activeCell="A55" sqref="A55"/>
    </sheetView>
  </sheetViews>
  <sheetFormatPr defaultRowHeight="14.25" x14ac:dyDescent="0.2"/>
  <sheetData/>
  <sheetProtection algorithmName="SHA-512" hashValue="Cn+p0E4gtOf+qjwgizM0cZMnOOGjgwbX0cg+3UEOWIc4qnCR8cKi5PDPzWjR0B0Lt7SJ1mB1pOPtDOEfyJSumw==" saltValue="0nupA+D2i+Ruxn6t1ffWP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9223" r:id="rId4">
          <objectPr defaultSize="0" r:id="rId5">
            <anchor moveWithCells="1">
              <from>
                <xdr:col>0</xdr:col>
                <xdr:colOff>85725</xdr:colOff>
                <xdr:row>0</xdr:row>
                <xdr:rowOff>66675</xdr:rowOff>
              </from>
              <to>
                <xdr:col>10</xdr:col>
                <xdr:colOff>352425</xdr:colOff>
                <xdr:row>51</xdr:row>
                <xdr:rowOff>85725</xdr:rowOff>
              </to>
            </anchor>
          </objectPr>
        </oleObject>
      </mc:Choice>
      <mc:Fallback>
        <oleObject progId="Word.Document.12" shapeId="922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B34A-539E-413A-BBC2-746FC694C40C}">
  <dimension ref="A1:T33"/>
  <sheetViews>
    <sheetView zoomScaleNormal="100" workbookViewId="0">
      <selection activeCell="A24" sqref="A24:K24"/>
    </sheetView>
  </sheetViews>
  <sheetFormatPr defaultColWidth="8.375" defaultRowHeight="15" x14ac:dyDescent="0.25"/>
  <cols>
    <col min="1" max="1" width="3.375" style="143" customWidth="1"/>
    <col min="2" max="17" width="10.125" style="129" customWidth="1"/>
    <col min="18" max="18" width="8.5" style="129" customWidth="1"/>
    <col min="19" max="16384" width="8.375" style="129"/>
  </cols>
  <sheetData>
    <row r="1" spans="1:17" ht="13.35" customHeight="1" x14ac:dyDescent="0.25">
      <c r="A1" s="184" t="s">
        <v>145</v>
      </c>
      <c r="B1" s="185"/>
      <c r="C1" s="185"/>
      <c r="D1" s="185"/>
      <c r="E1" s="186"/>
      <c r="F1" s="187" t="s">
        <v>146</v>
      </c>
      <c r="G1" s="187"/>
      <c r="H1" s="187"/>
      <c r="I1" s="187"/>
      <c r="J1" s="187"/>
      <c r="K1" s="187"/>
      <c r="L1" s="130"/>
      <c r="M1" s="130"/>
      <c r="N1" s="130"/>
      <c r="O1" s="130"/>
      <c r="P1" s="130"/>
    </row>
    <row r="2" spans="1:17" ht="10.35" customHeight="1" x14ac:dyDescent="0.25">
      <c r="A2" s="185"/>
      <c r="B2" s="185"/>
      <c r="C2" s="185"/>
      <c r="D2" s="188"/>
      <c r="E2" s="188"/>
      <c r="F2" s="188"/>
      <c r="G2" s="188"/>
      <c r="H2" s="188"/>
      <c r="I2" s="188"/>
      <c r="J2" s="188"/>
      <c r="K2" s="188"/>
      <c r="L2" s="131"/>
      <c r="M2" s="131"/>
      <c r="N2" s="131"/>
      <c r="O2" s="131"/>
      <c r="P2" s="131"/>
      <c r="Q2" s="131"/>
    </row>
    <row r="3" spans="1:17" s="132" customFormat="1" ht="12" x14ac:dyDescent="0.2">
      <c r="A3" s="189" t="s">
        <v>147</v>
      </c>
      <c r="B3" s="190"/>
      <c r="C3" s="190"/>
      <c r="D3" s="191"/>
      <c r="E3" s="192">
        <f>Monday!H6</f>
        <v>0</v>
      </c>
      <c r="F3" s="193"/>
      <c r="G3" s="194"/>
      <c r="H3" s="191"/>
      <c r="I3" s="195">
        <f>Monday!W10+Tuesday!W10+Wednesday!W10+Thursday!W10+Friday!W10+Sat!W10+Sun!W10</f>
        <v>5</v>
      </c>
      <c r="J3" s="195"/>
      <c r="K3" s="190"/>
      <c r="O3" s="133"/>
      <c r="P3" s="133"/>
    </row>
    <row r="4" spans="1:17" s="132" customFormat="1" ht="10.35" customHeight="1" x14ac:dyDescent="0.2">
      <c r="A4" s="190"/>
      <c r="B4" s="190"/>
      <c r="C4" s="190"/>
      <c r="D4" s="190"/>
      <c r="E4" s="190"/>
      <c r="F4" s="190"/>
      <c r="G4" s="190"/>
      <c r="H4" s="190"/>
      <c r="I4" s="190"/>
      <c r="J4" s="190"/>
      <c r="K4" s="190"/>
    </row>
    <row r="5" spans="1:17" s="132" customFormat="1" ht="12" x14ac:dyDescent="0.2">
      <c r="A5" s="196" t="s">
        <v>148</v>
      </c>
      <c r="B5" s="196"/>
      <c r="C5" s="196"/>
      <c r="D5" s="197"/>
      <c r="E5" s="198" t="s">
        <v>149</v>
      </c>
      <c r="F5" s="199"/>
      <c r="G5" s="199"/>
      <c r="H5" s="199"/>
      <c r="I5" s="198" t="s">
        <v>150</v>
      </c>
      <c r="J5" s="198"/>
      <c r="K5" s="198"/>
      <c r="O5" s="135"/>
      <c r="P5" s="134"/>
    </row>
    <row r="6" spans="1:17" s="132" customFormat="1" ht="15" customHeight="1" x14ac:dyDescent="0.2">
      <c r="A6" s="385">
        <f>Monday!C6</f>
        <v>0</v>
      </c>
      <c r="B6" s="386"/>
      <c r="C6" s="387"/>
      <c r="D6" s="200"/>
      <c r="E6" s="201">
        <f>Monday!A6</f>
        <v>0</v>
      </c>
      <c r="F6" s="202"/>
      <c r="G6" s="203"/>
      <c r="H6" s="203"/>
      <c r="I6" s="394">
        <f>Sun!A6</f>
        <v>6</v>
      </c>
      <c r="J6" s="391"/>
      <c r="K6" s="204"/>
      <c r="O6" s="137"/>
    </row>
    <row r="7" spans="1:17" s="132" customFormat="1" ht="11.1" customHeight="1" x14ac:dyDescent="0.2">
      <c r="A7" s="190"/>
      <c r="B7" s="200"/>
      <c r="C7" s="200"/>
      <c r="D7" s="200"/>
      <c r="E7" s="200"/>
      <c r="F7" s="200"/>
      <c r="G7" s="197"/>
      <c r="H7" s="205"/>
      <c r="I7" s="205"/>
      <c r="J7" s="205"/>
      <c r="K7" s="205"/>
      <c r="L7" s="136"/>
      <c r="M7" s="136"/>
      <c r="N7" s="138"/>
      <c r="O7" s="138"/>
      <c r="P7" s="138"/>
    </row>
    <row r="8" spans="1:17" s="132" customFormat="1" ht="13.5" customHeight="1" x14ac:dyDescent="0.2">
      <c r="A8" s="206" t="s">
        <v>151</v>
      </c>
      <c r="B8" s="190"/>
      <c r="C8" s="388">
        <f>Monday!P6</f>
        <v>0</v>
      </c>
      <c r="D8" s="389"/>
      <c r="E8" s="207"/>
      <c r="F8" s="206" t="s">
        <v>165</v>
      </c>
      <c r="G8" s="206"/>
      <c r="H8" s="390">
        <f>Monday!K6</f>
        <v>0</v>
      </c>
      <c r="I8" s="391"/>
      <c r="J8" s="208"/>
      <c r="K8" s="205"/>
      <c r="L8" s="136"/>
      <c r="M8" s="136"/>
      <c r="N8" s="138"/>
      <c r="O8" s="138"/>
      <c r="P8" s="138"/>
    </row>
    <row r="9" spans="1:17" s="132" customFormat="1" ht="12.75" customHeight="1" x14ac:dyDescent="0.2">
      <c r="A9" s="190"/>
      <c r="B9" s="392"/>
      <c r="C9" s="392"/>
      <c r="D9" s="190"/>
      <c r="E9" s="190"/>
      <c r="F9" s="190"/>
      <c r="G9" s="190"/>
      <c r="H9" s="393" t="str">
        <f>IF(Monday!K7="","",Monday!K7)</f>
        <v/>
      </c>
      <c r="I9" s="393"/>
      <c r="J9" s="204"/>
      <c r="K9" s="209"/>
      <c r="L9" s="372" t="s">
        <v>97</v>
      </c>
      <c r="M9" s="372"/>
      <c r="O9" s="139"/>
      <c r="P9" s="138"/>
    </row>
    <row r="10" spans="1:17" s="140" customFormat="1" ht="11.1" customHeight="1" thickBot="1" x14ac:dyDescent="0.25">
      <c r="A10" s="210"/>
      <c r="B10" s="211"/>
      <c r="C10" s="211"/>
      <c r="D10" s="211"/>
      <c r="E10" s="211"/>
      <c r="F10" s="211"/>
      <c r="G10" s="212"/>
      <c r="H10" s="213"/>
      <c r="I10" s="213"/>
      <c r="J10" s="213"/>
      <c r="K10" s="213"/>
      <c r="L10" s="141"/>
      <c r="M10" s="141"/>
      <c r="N10" s="142"/>
      <c r="O10" s="142"/>
      <c r="P10" s="142"/>
    </row>
    <row r="11" spans="1:17" s="143" customFormat="1" x14ac:dyDescent="0.25">
      <c r="A11" s="373"/>
      <c r="B11" s="171" t="s">
        <v>4</v>
      </c>
      <c r="C11" s="172" t="s">
        <v>152</v>
      </c>
      <c r="D11" s="172" t="s">
        <v>153</v>
      </c>
      <c r="E11" s="172" t="s">
        <v>154</v>
      </c>
      <c r="F11" s="172" t="s">
        <v>155</v>
      </c>
      <c r="G11" s="173" t="s">
        <v>156</v>
      </c>
      <c r="H11" s="173" t="s">
        <v>101</v>
      </c>
      <c r="I11" s="172" t="s">
        <v>177</v>
      </c>
      <c r="J11" s="174" t="s">
        <v>178</v>
      </c>
      <c r="K11" s="174" t="s">
        <v>179</v>
      </c>
      <c r="L11" s="245"/>
      <c r="M11" s="242"/>
    </row>
    <row r="12" spans="1:17" s="143" customFormat="1" ht="15" customHeight="1" x14ac:dyDescent="0.25">
      <c r="A12" s="374"/>
      <c r="B12" s="376" t="s">
        <v>8</v>
      </c>
      <c r="C12" s="378" t="s">
        <v>157</v>
      </c>
      <c r="D12" s="378" t="s">
        <v>158</v>
      </c>
      <c r="E12" s="378" t="s">
        <v>159</v>
      </c>
      <c r="F12" s="378" t="s">
        <v>160</v>
      </c>
      <c r="G12" s="380" t="s">
        <v>161</v>
      </c>
      <c r="H12" s="382" t="s">
        <v>162</v>
      </c>
      <c r="I12" s="382" t="s">
        <v>163</v>
      </c>
      <c r="J12" s="382" t="s">
        <v>174</v>
      </c>
      <c r="K12" s="364" t="s">
        <v>175</v>
      </c>
      <c r="L12" s="249"/>
      <c r="M12" s="242"/>
    </row>
    <row r="13" spans="1:17" s="143" customFormat="1" ht="28.5" customHeight="1" thickBot="1" x14ac:dyDescent="0.3">
      <c r="A13" s="375"/>
      <c r="B13" s="377"/>
      <c r="C13" s="379"/>
      <c r="D13" s="379"/>
      <c r="E13" s="379"/>
      <c r="F13" s="379"/>
      <c r="G13" s="381"/>
      <c r="H13" s="383"/>
      <c r="I13" s="384"/>
      <c r="J13" s="384"/>
      <c r="K13" s="365"/>
      <c r="L13" s="249"/>
      <c r="M13" s="242"/>
    </row>
    <row r="14" spans="1:17" s="146" customFormat="1" ht="10.35" customHeight="1" x14ac:dyDescent="0.25">
      <c r="A14" s="175">
        <v>1</v>
      </c>
      <c r="B14" s="176">
        <f>E6</f>
        <v>0</v>
      </c>
      <c r="C14" s="177">
        <f>IFERROR((((Monday!B66+Monday!C66+Monday!D66+Monday!E66+Monday!F66+Monday!G66+Monday!H66+Monday!I66)+((Monday!K66+Monday!P66)*(WK_SUMMARY!B9+WK_SUMMARY!B10+WK_SUMMARY!B11+WK_SUMMARY!B12+WK_SUMMARY!B13+WK_SUMMARY!B14+WK_SUMMARY!B15+WK_SUMMARY!B16)/(WK_SUMMARY!B9+WK_SUMMARY!B10+WK_SUMMARY!B11+WK_SUMMARY!B12+WK_SUMMARY!B13++WK_SUMMARY!B14+WK_SUMMARY!B15+WK_SUMMARY!B16+WK_SUMMARY!B18)))/60),0)</f>
        <v>0</v>
      </c>
      <c r="D14" s="177">
        <f>IFERROR((((Monday!J66)+((Monday!K66+Monday!P66)*(WK_SUMMARY!B18)/(WK_SUMMARY!B9+WK_SUMMARY!B10+WK_SUMMARY!B11+WK_SUMMARY!B12+WK_SUMMARY!B13++WK_SUMMARY!B14+WK_SUMMARY!B15+WK_SUMMARY!B16+WK_SUMMARY!B18)))/60),0)</f>
        <v>0</v>
      </c>
      <c r="E14" s="178">
        <f>(Monday!B65+Monday!C65+Monday!D65+Monday!E65+Monday!F65+Monday!G65+Monday!H65+Monday!I65)/60</f>
        <v>0</v>
      </c>
      <c r="F14" s="178">
        <f>Monday!J65/60</f>
        <v>0</v>
      </c>
      <c r="G14" s="144">
        <f>SUM(C14:D14)</f>
        <v>0</v>
      </c>
      <c r="H14" s="145">
        <f>Monday!O64/60</f>
        <v>0</v>
      </c>
      <c r="I14" s="177">
        <f>(Monday!L64+Monday!N64)/60</f>
        <v>0</v>
      </c>
      <c r="J14" s="145">
        <f>Monday!M64/60</f>
        <v>0</v>
      </c>
      <c r="K14" s="239">
        <f>+G14+I14+J14</f>
        <v>0</v>
      </c>
      <c r="L14" s="249"/>
      <c r="M14" s="243"/>
    </row>
    <row r="15" spans="1:17" s="146" customFormat="1" ht="10.35" customHeight="1" x14ac:dyDescent="0.2">
      <c r="A15" s="179">
        <v>2</v>
      </c>
      <c r="B15" s="180">
        <f>B14+1</f>
        <v>1</v>
      </c>
      <c r="C15" s="181">
        <f>IFERROR((((Tuesday!B66+Tuesday!C66+Tuesday!D66+Tuesday!E66+Tuesday!F66+Tuesday!G66+Tuesday!H66+Tuesday!I66)+((Tuesday!K66+Tuesday!P66)*(WK_SUMMARY!B9+WK_SUMMARY!B10+WK_SUMMARY!B11+WK_SUMMARY!B12+WK_SUMMARY!B13+WK_SUMMARY!B14+WK_SUMMARY!B15+WK_SUMMARY!B16)/(WK_SUMMARY!B9+WK_SUMMARY!B10+WK_SUMMARY!B11+WK_SUMMARY!B12+WK_SUMMARY!B13++WK_SUMMARY!B14+WK_SUMMARY!B15+WK_SUMMARY!B16+WK_SUMMARY!B18)))/60),0)</f>
        <v>0</v>
      </c>
      <c r="D15" s="181">
        <f>IFERROR((((Tuesday!J66)+((Tuesday!K66+Tuesday!P66)*(WK_SUMMARY!B18)/(WK_SUMMARY!B9+WK_SUMMARY!B10+WK_SUMMARY!B11+WK_SUMMARY!B12+WK_SUMMARY!B13++WK_SUMMARY!B14+WK_SUMMARY!B15+WK_SUMMARY!B16+WK_SUMMARY!B18)))/60),0)</f>
        <v>0</v>
      </c>
      <c r="E15" s="181">
        <f>(Tuesday!B65+Tuesday!C65+Tuesday!D65+Tuesday!E65+Tuesday!F65+Tuesday!G65+Tuesday!H65+Tuesday!I65)/60</f>
        <v>0</v>
      </c>
      <c r="F15" s="181">
        <f>Tuesday!J65/60</f>
        <v>0</v>
      </c>
      <c r="G15" s="144">
        <f>SUM(C15:D15)</f>
        <v>0</v>
      </c>
      <c r="H15" s="144">
        <f>Tuesday!O64/60</f>
        <v>0</v>
      </c>
      <c r="I15" s="181">
        <f>(Tuesday!L64+Tuesday!N64)/60</f>
        <v>0</v>
      </c>
      <c r="J15" s="144">
        <f>Tuesday!M64/60</f>
        <v>0</v>
      </c>
      <c r="K15" s="239">
        <f>+G15+I15+J15</f>
        <v>0</v>
      </c>
      <c r="L15" s="246"/>
      <c r="M15" s="243"/>
    </row>
    <row r="16" spans="1:17" s="146" customFormat="1" ht="10.35" customHeight="1" x14ac:dyDescent="0.2">
      <c r="A16" s="179">
        <v>3</v>
      </c>
      <c r="B16" s="180">
        <f>B15+1</f>
        <v>2</v>
      </c>
      <c r="C16" s="181">
        <f>IFERROR((((Wednesday!B66+Wednesday!C66+Wednesday!D66+Wednesday!E66+Wednesday!F66+Wednesday!G66+Wednesday!H66+Wednesday!I66)+((Wednesday!K66+Wednesday!P66)*(WK_SUMMARY!B9+WK_SUMMARY!B10+WK_SUMMARY!B11+WK_SUMMARY!B12+WK_SUMMARY!B13+WK_SUMMARY!B14+WK_SUMMARY!B15+WK_SUMMARY!B16)/(WK_SUMMARY!B9+WK_SUMMARY!B10+WK_SUMMARY!B11+WK_SUMMARY!B12+WK_SUMMARY!B13++WK_SUMMARY!B14+WK_SUMMARY!B15+WK_SUMMARY!B16+WK_SUMMARY!B18)))/60),0)</f>
        <v>0</v>
      </c>
      <c r="D16" s="181">
        <f>IFERROR((((Wednesday!J66)+((Wednesday!K66+Wednesday!P66)*(WK_SUMMARY!B18)/(WK_SUMMARY!B9+WK_SUMMARY!B10+WK_SUMMARY!B11+WK_SUMMARY!B12+WK_SUMMARY!B13++WK_SUMMARY!B14+WK_SUMMARY!B15+WK_SUMMARY!B16+WK_SUMMARY!B18)))/60),0)</f>
        <v>0</v>
      </c>
      <c r="E16" s="181">
        <f>(Wednesday!B65+Wednesday!C65+Wednesday!D65+Wednesday!E65+Wednesday!F65+Wednesday!G65+Wednesday!H65+Wednesday!I65)/60</f>
        <v>0</v>
      </c>
      <c r="F16" s="181">
        <f>Wednesday!J65/60</f>
        <v>0</v>
      </c>
      <c r="G16" s="144">
        <f>SUM(C16:D16)</f>
        <v>0</v>
      </c>
      <c r="H16" s="144">
        <f>Wednesday!O64/60</f>
        <v>0</v>
      </c>
      <c r="I16" s="181">
        <f>(Wednesday!L64+Wednesday!N64)/60</f>
        <v>0</v>
      </c>
      <c r="J16" s="144">
        <f>Wednesday!M64/60</f>
        <v>0</v>
      </c>
      <c r="K16" s="239">
        <f>+G16+I16+J16</f>
        <v>0</v>
      </c>
      <c r="L16" s="246"/>
      <c r="M16" s="243"/>
    </row>
    <row r="17" spans="1:20" s="146" customFormat="1" ht="10.35" customHeight="1" x14ac:dyDescent="0.2">
      <c r="A17" s="179">
        <v>4</v>
      </c>
      <c r="B17" s="180">
        <f>B16+1</f>
        <v>3</v>
      </c>
      <c r="C17" s="181">
        <f>IFERROR((((Thursday!B66+Thursday!C66+Thursday!D66+Thursday!E66+Thursday!F66+Thursday!G66+Thursday!H66+Thursday!I66)+((Thursday!K66+Thursday!P66)*((WK_SUMMARY!B9+WK_SUMMARY!B10+WK_SUMMARY!B11+WK_SUMMARY!B12+WK_SUMMARY!B13+WK_SUMMARY!B14+WK_SUMMARY!B15+WK_SUMMARY!B16)/(WK_SUMMARY!B9+WK_SUMMARY!B10+WK_SUMMARY!B11+WK_SUMMARY!B12+WK_SUMMARY!B13++WK_SUMMARY!B14+WK_SUMMARY!B15+WK_SUMMARY!B16+WK_SUMMARY!B18))))/60),0)</f>
        <v>0</v>
      </c>
      <c r="D17" s="181">
        <f>IFERROR((((Thursday!J66)+((Thursday!K66+Thursday!P66)*(WK_SUMMARY!B18)/(WK_SUMMARY!B9+WK_SUMMARY!B10+WK_SUMMARY!B11+WK_SUMMARY!B12+WK_SUMMARY!B13++WK_SUMMARY!B14+WK_SUMMARY!B15+WK_SUMMARY!B16+WK_SUMMARY!B18)))/60),0)</f>
        <v>0</v>
      </c>
      <c r="E17" s="181">
        <f>(Thursday!B65+Thursday!C65+Thursday!D65+Thursday!E65+Thursday!F65+Thursday!G65+Thursday!H65+Thursday!I65)/60</f>
        <v>0</v>
      </c>
      <c r="F17" s="181">
        <f>Thursday!J65/60</f>
        <v>0</v>
      </c>
      <c r="G17" s="144">
        <f>SUM(C17:D17)</f>
        <v>0</v>
      </c>
      <c r="H17" s="144">
        <f>Thursday!O64/60</f>
        <v>0</v>
      </c>
      <c r="I17" s="181">
        <f>(Thursday!L64+Thursday!N64)/60</f>
        <v>0</v>
      </c>
      <c r="J17" s="144">
        <f>Thursday!M64/60</f>
        <v>0</v>
      </c>
      <c r="K17" s="239">
        <f>+G17+I17+J17</f>
        <v>0</v>
      </c>
      <c r="L17" s="246"/>
      <c r="M17" s="243"/>
    </row>
    <row r="18" spans="1:20" s="146" customFormat="1" ht="10.35" customHeight="1" x14ac:dyDescent="0.2">
      <c r="A18" s="179">
        <v>5</v>
      </c>
      <c r="B18" s="180">
        <f t="shared" ref="B18:B20" si="0">B17+1</f>
        <v>4</v>
      </c>
      <c r="C18" s="181">
        <f>IFERROR((((Friday!B66+Friday!C66+Friday!D66+Friday!E66+Friday!F66+Friday!G66+Friday!H66+Friday!I66)+((Friday!K66+Friday!P66)*(WK_SUMMARY!B9+WK_SUMMARY!B10+WK_SUMMARY!B11+WK_SUMMARY!B12+WK_SUMMARY!B13+WK_SUMMARY!B14+WK_SUMMARY!B15+WK_SUMMARY!B16)/(WK_SUMMARY!B9+WK_SUMMARY!B10+WK_SUMMARY!B11+WK_SUMMARY!B12+WK_SUMMARY!B13++WK_SUMMARY!B14+WK_SUMMARY!B15+WK_SUMMARY!B16+WK_SUMMARY!B18)))/60),0)</f>
        <v>0</v>
      </c>
      <c r="D18" s="181">
        <f>IFERROR((((Friday!J66)+((Friday!K66+Friday!P66)*(WK_SUMMARY!B18)/(WK_SUMMARY!B9+WK_SUMMARY!B10+WK_SUMMARY!B11+WK_SUMMARY!B12+WK_SUMMARY!B13++WK_SUMMARY!B14+WK_SUMMARY!B15+WK_SUMMARY!B16+WK_SUMMARY!B18)))/60),0)</f>
        <v>0</v>
      </c>
      <c r="E18" s="181">
        <f>(Friday!B65+Friday!C65+Friday!D65+Friday!E65+Friday!F65+Friday!G65+Friday!H65+Friday!I65)/60</f>
        <v>0</v>
      </c>
      <c r="F18" s="181">
        <f>Friday!J65/60</f>
        <v>0</v>
      </c>
      <c r="G18" s="144">
        <f t="shared" ref="G18:G20" si="1">SUM(C18:D18)</f>
        <v>0</v>
      </c>
      <c r="H18" s="144">
        <f>Friday!O64/60</f>
        <v>0</v>
      </c>
      <c r="I18" s="181">
        <f>(Friday!L64+Friday!N64)/60</f>
        <v>0</v>
      </c>
      <c r="J18" s="144">
        <f>Friday!M64/60</f>
        <v>0</v>
      </c>
      <c r="K18" s="239">
        <f t="shared" ref="K18" si="2">+G18+I18+J18</f>
        <v>0</v>
      </c>
      <c r="L18" s="246"/>
      <c r="M18" s="243"/>
    </row>
    <row r="19" spans="1:20" s="146" customFormat="1" ht="10.35" customHeight="1" x14ac:dyDescent="0.2">
      <c r="A19" s="179">
        <v>6</v>
      </c>
      <c r="B19" s="180">
        <f t="shared" si="0"/>
        <v>5</v>
      </c>
      <c r="C19" s="181">
        <f>IFERROR((((Sat!B66+Sat!C66+Sat!D66+Sat!E66+Sat!F66+Sat!G66+Sat!H66+Sat!I66)+((Sat!K66+Sat!P66)*(WK_SUMMARY!B9+WK_SUMMARY!B10+WK_SUMMARY!B11+WK_SUMMARY!B12+WK_SUMMARY!B13+WK_SUMMARY!B14+WK_SUMMARY!B15+WK_SUMMARY!B16)/(WK_SUMMARY!B9+WK_SUMMARY!B10+WK_SUMMARY!B11+WK_SUMMARY!B12+WK_SUMMARY!B13++WK_SUMMARY!B14+WK_SUMMARY!B15+WK_SUMMARY!B16+WK_SUMMARY!B18)))/60),0)</f>
        <v>0</v>
      </c>
      <c r="D19" s="181">
        <f>IFERROR((((Sat!J66)+((Sat!K66+Sat!P66)*(WK_SUMMARY!B18)/(WK_SUMMARY!B9+WK_SUMMARY!B10+WK_SUMMARY!B11+WK_SUMMARY!B12+WK_SUMMARY!B13++WK_SUMMARY!B14+WK_SUMMARY!B15+WK_SUMMARY!B16+WK_SUMMARY!B18)))/60),0)</f>
        <v>0</v>
      </c>
      <c r="E19" s="181">
        <f>(Sat!B65+Sat!C65+Sat!D65+Sat!E65+Sat!F65+Sat!G65+Sat!H65+Sat!I65)/60</f>
        <v>0</v>
      </c>
      <c r="F19" s="181">
        <f>Sat!J65/60</f>
        <v>0</v>
      </c>
      <c r="G19" s="144">
        <f t="shared" si="1"/>
        <v>0</v>
      </c>
      <c r="H19" s="144">
        <f>Sat!O64/60</f>
        <v>0</v>
      </c>
      <c r="I19" s="238">
        <f>(Sat!L64+Sat!N64)/60</f>
        <v>0</v>
      </c>
      <c r="J19" s="144">
        <f>Sat!M64/60</f>
        <v>0</v>
      </c>
      <c r="K19" s="239">
        <f>+G19+I19+J19</f>
        <v>0</v>
      </c>
      <c r="L19" s="246"/>
      <c r="M19" s="243"/>
    </row>
    <row r="20" spans="1:20" s="146" customFormat="1" ht="10.35" customHeight="1" thickBot="1" x14ac:dyDescent="0.25">
      <c r="A20" s="179">
        <v>7</v>
      </c>
      <c r="B20" s="180">
        <f t="shared" si="0"/>
        <v>6</v>
      </c>
      <c r="C20" s="181">
        <f>IFERROR((((Sun!B66+Sun!C66+Sun!D66+Sun!E66+Sun!F66+Sun!G66+Sun!H66+Sun!I66)+((Sun!K66+Sun!P66)*(WK_SUMMARY!B9+WK_SUMMARY!B10+WK_SUMMARY!B11+WK_SUMMARY!B12+WK_SUMMARY!B13+WK_SUMMARY!B14+WK_SUMMARY!B15+WK_SUMMARY!B16)/(WK_SUMMARY!B9+WK_SUMMARY!B10+WK_SUMMARY!B11+WK_SUMMARY!B12+WK_SUMMARY!B13++WK_SUMMARY!B14+WK_SUMMARY!B15+WK_SUMMARY!B16+WK_SUMMARY!B18)))/60),0)</f>
        <v>0</v>
      </c>
      <c r="D20" s="181">
        <f>IFERROR((((Sun!J66)+((Sun!K66+Sun!P66)*(WK_SUMMARY!B18)/(WK_SUMMARY!B9+WK_SUMMARY!B10+WK_SUMMARY!B11+WK_SUMMARY!B12+WK_SUMMARY!B13++WK_SUMMARY!B14+WK_SUMMARY!B15+WK_SUMMARY!B16+WK_SUMMARY!B18)))/60),0)</f>
        <v>0</v>
      </c>
      <c r="E20" s="181">
        <f>(Sun!B65+Sun!C65+Sun!D65+Sun!E65+Sun!F65+Sun!G65+Sun!H65+Sun!I65)/60</f>
        <v>0</v>
      </c>
      <c r="F20" s="181">
        <f>Sun!J65/60</f>
        <v>0</v>
      </c>
      <c r="G20" s="144">
        <f t="shared" si="1"/>
        <v>0</v>
      </c>
      <c r="H20" s="144">
        <f>Sun!O64/60</f>
        <v>0</v>
      </c>
      <c r="I20" s="237">
        <f>(Sun!L64+Sun!N64)/60</f>
        <v>0</v>
      </c>
      <c r="J20" s="144">
        <f>Sun!M64/60</f>
        <v>0</v>
      </c>
      <c r="K20" s="239">
        <f>+G20+I20+J20</f>
        <v>0</v>
      </c>
      <c r="L20" s="246"/>
      <c r="M20" s="243"/>
    </row>
    <row r="21" spans="1:20" s="149" customFormat="1" ht="13.35" customHeight="1" thickBot="1" x14ac:dyDescent="0.25">
      <c r="A21" s="366"/>
      <c r="B21" s="182" t="s">
        <v>109</v>
      </c>
      <c r="C21" s="147">
        <f t="shared" ref="C21" si="3">SUM(C14:C20)</f>
        <v>0</v>
      </c>
      <c r="D21" s="147">
        <f t="shared" ref="D21:K21" si="4">SUM(D14:D20)</f>
        <v>0</v>
      </c>
      <c r="E21" s="148">
        <f t="shared" si="4"/>
        <v>0</v>
      </c>
      <c r="F21" s="148">
        <f t="shared" si="4"/>
        <v>0</v>
      </c>
      <c r="G21" s="148">
        <f t="shared" si="4"/>
        <v>0</v>
      </c>
      <c r="H21" s="148">
        <f t="shared" si="4"/>
        <v>0</v>
      </c>
      <c r="I21" s="148">
        <f t="shared" si="4"/>
        <v>0</v>
      </c>
      <c r="J21" s="148">
        <f t="shared" si="4"/>
        <v>0</v>
      </c>
      <c r="K21" s="240">
        <f t="shared" si="4"/>
        <v>0</v>
      </c>
      <c r="L21" s="247"/>
      <c r="M21" s="140"/>
    </row>
    <row r="22" spans="1:20" s="151" customFormat="1" ht="13.35" customHeight="1" thickBot="1" x14ac:dyDescent="0.25">
      <c r="A22" s="367"/>
      <c r="B22" s="183" t="s">
        <v>164</v>
      </c>
      <c r="C22" s="150">
        <f>IFERROR(C21/$G$21,0)</f>
        <v>0</v>
      </c>
      <c r="D22" s="150">
        <f>IFERROR(D21/$G$21,0)</f>
        <v>0</v>
      </c>
      <c r="E22" s="150"/>
      <c r="F22" s="150"/>
      <c r="G22" s="150">
        <f>IFERROR(G21/K21,0)</f>
        <v>0</v>
      </c>
      <c r="H22" s="150">
        <f>IFERROR(H21/K21,0)</f>
        <v>0</v>
      </c>
      <c r="I22" s="150">
        <f>IFERROR(I21/K21,0)</f>
        <v>0</v>
      </c>
      <c r="J22" s="150">
        <f>IFERROR(J21/K21,0)</f>
        <v>0</v>
      </c>
      <c r="K22" s="241">
        <f>SUM(G22:J22)</f>
        <v>0</v>
      </c>
      <c r="L22" s="248"/>
      <c r="M22" s="244"/>
    </row>
    <row r="23" spans="1:20" s="151" customFormat="1" ht="13.35" customHeight="1" x14ac:dyDescent="0.2">
      <c r="A23" s="214"/>
      <c r="B23" s="215"/>
      <c r="C23" s="152"/>
      <c r="D23" s="152"/>
      <c r="E23" s="152"/>
      <c r="F23" s="152"/>
      <c r="G23" s="152"/>
      <c r="H23" s="152"/>
      <c r="I23" s="152"/>
      <c r="J23" s="152"/>
      <c r="K23" s="153"/>
    </row>
    <row r="24" spans="1:20" s="143" customFormat="1" ht="24" customHeight="1" x14ac:dyDescent="0.25">
      <c r="A24" s="368" t="s">
        <v>110</v>
      </c>
      <c r="B24" s="368"/>
      <c r="C24" s="368"/>
      <c r="D24" s="368"/>
      <c r="E24" s="368"/>
      <c r="F24" s="368"/>
      <c r="G24" s="368"/>
      <c r="H24" s="368"/>
      <c r="I24" s="368"/>
      <c r="J24" s="368"/>
      <c r="K24" s="368"/>
      <c r="L24" s="154"/>
      <c r="M24" s="154"/>
      <c r="N24" s="154"/>
      <c r="O24" s="154"/>
      <c r="P24" s="154"/>
      <c r="Q24" s="154"/>
      <c r="R24" s="154"/>
      <c r="S24" s="154"/>
      <c r="T24" s="128"/>
    </row>
    <row r="25" spans="1:20" s="143" customFormat="1" ht="24" customHeight="1" x14ac:dyDescent="0.25">
      <c r="A25" s="369" t="str">
        <f>IF(I3&gt;0,"See Error Messages in daily tracking.","")</f>
        <v>See Error Messages in daily tracking.</v>
      </c>
      <c r="B25" s="369"/>
      <c r="C25" s="369"/>
      <c r="D25" s="369"/>
      <c r="E25" s="369"/>
      <c r="F25" s="369"/>
      <c r="G25" s="169"/>
      <c r="H25" s="370"/>
      <c r="I25" s="370"/>
      <c r="J25" s="370"/>
      <c r="K25" s="370"/>
      <c r="L25" s="154"/>
      <c r="M25" s="154"/>
      <c r="N25" s="154"/>
      <c r="O25" s="154"/>
      <c r="P25" s="154"/>
      <c r="Q25" s="154"/>
      <c r="R25" s="154"/>
      <c r="S25" s="154"/>
      <c r="T25" s="218"/>
    </row>
    <row r="26" spans="1:20" s="216" customFormat="1" ht="12" customHeight="1" x14ac:dyDescent="0.25">
      <c r="A26" s="363" t="s">
        <v>7</v>
      </c>
      <c r="B26" s="363"/>
      <c r="C26" s="363"/>
      <c r="D26" s="363"/>
      <c r="E26" s="363"/>
      <c r="F26" s="363"/>
      <c r="G26" s="217"/>
      <c r="H26" s="363" t="s">
        <v>8</v>
      </c>
      <c r="I26" s="363"/>
      <c r="J26" s="363"/>
      <c r="K26" s="363"/>
      <c r="L26" s="219"/>
      <c r="M26" s="219"/>
      <c r="N26" s="219"/>
      <c r="O26" s="219"/>
      <c r="P26" s="219"/>
      <c r="Q26" s="219"/>
      <c r="R26" s="219"/>
      <c r="S26" s="219"/>
      <c r="T26" s="220"/>
    </row>
    <row r="27" spans="1:20" s="216" customFormat="1" ht="12" customHeight="1" x14ac:dyDescent="0.25">
      <c r="A27" s="252"/>
      <c r="B27" s="252"/>
      <c r="C27" s="252"/>
      <c r="D27" s="252"/>
      <c r="E27" s="252"/>
      <c r="F27" s="252"/>
      <c r="G27" s="251"/>
      <c r="H27" s="252"/>
      <c r="I27" s="252"/>
      <c r="J27" s="252"/>
      <c r="K27" s="252"/>
      <c r="L27" s="219"/>
      <c r="M27" s="219"/>
      <c r="N27" s="219"/>
      <c r="O27" s="219"/>
      <c r="P27" s="219"/>
      <c r="Q27" s="219"/>
      <c r="R27" s="219"/>
      <c r="S27" s="219"/>
      <c r="T27" s="220"/>
    </row>
    <row r="28" spans="1:20" s="216" customFormat="1" ht="24" customHeight="1" x14ac:dyDescent="0.25">
      <c r="A28" s="368" t="s">
        <v>166</v>
      </c>
      <c r="B28" s="368"/>
      <c r="C28" s="368"/>
      <c r="D28" s="368"/>
      <c r="E28" s="368"/>
      <c r="F28" s="368"/>
      <c r="G28" s="368"/>
      <c r="H28" s="368"/>
      <c r="I28" s="368"/>
      <c r="J28" s="368"/>
      <c r="K28" s="368"/>
      <c r="L28" s="217"/>
      <c r="M28" s="217"/>
      <c r="N28" s="217"/>
      <c r="O28" s="217"/>
      <c r="P28" s="217"/>
      <c r="Q28" s="217"/>
      <c r="R28" s="217"/>
      <c r="S28" s="217"/>
      <c r="T28" s="221"/>
    </row>
    <row r="29" spans="1:20" s="155" customFormat="1" ht="24" customHeight="1" x14ac:dyDescent="0.25">
      <c r="A29" s="371"/>
      <c r="B29" s="371"/>
      <c r="C29" s="371"/>
      <c r="D29" s="371"/>
      <c r="E29" s="371"/>
      <c r="F29" s="371"/>
      <c r="H29" s="371"/>
      <c r="I29" s="371"/>
      <c r="J29" s="371"/>
      <c r="K29" s="371"/>
    </row>
    <row r="30" spans="1:20" s="222" customFormat="1" x14ac:dyDescent="0.25">
      <c r="A30" s="362" t="s">
        <v>7</v>
      </c>
      <c r="B30" s="362"/>
      <c r="C30" s="362"/>
      <c r="D30" s="362"/>
      <c r="E30" s="362"/>
      <c r="F30" s="362"/>
      <c r="H30" s="363" t="s">
        <v>8</v>
      </c>
      <c r="I30" s="363"/>
      <c r="J30" s="363"/>
      <c r="K30" s="363"/>
    </row>
    <row r="31" spans="1:20" s="155" customFormat="1" ht="15" customHeight="1" x14ac:dyDescent="0.25"/>
    <row r="32" spans="1:20" s="155" customFormat="1" ht="24" customHeight="1" x14ac:dyDescent="0.25">
      <c r="A32" s="360" t="s">
        <v>181</v>
      </c>
      <c r="B32" s="361"/>
      <c r="C32" s="361"/>
      <c r="D32" s="361"/>
      <c r="E32" s="361"/>
      <c r="F32" s="361"/>
      <c r="G32" s="361"/>
      <c r="H32" s="361"/>
      <c r="I32" s="361"/>
      <c r="J32" s="361"/>
      <c r="K32" s="361"/>
    </row>
    <row r="33" s="155" customFormat="1" x14ac:dyDescent="0.25"/>
  </sheetData>
  <sheetProtection algorithmName="SHA-512" hashValue="meXtkXM3uhey50/+L+Cy72cknBaUyeyNmRcxgA73/yg6HUZxHLLOlNymFHcoFG7xWY0/uZVF7mZ6L9oZcPq+xw==" saltValue="Nd5rC3dhhULXVjYSfptgYw==" spinCount="100000" sheet="1" objects="1" scenarios="1"/>
  <mergeCells count="30">
    <mergeCell ref="A6:C6"/>
    <mergeCell ref="C8:D8"/>
    <mergeCell ref="H8:I8"/>
    <mergeCell ref="B9:C9"/>
    <mergeCell ref="H9:I9"/>
    <mergeCell ref="I6:J6"/>
    <mergeCell ref="L9:M9"/>
    <mergeCell ref="A11:A13"/>
    <mergeCell ref="B12:B13"/>
    <mergeCell ref="C12:C13"/>
    <mergeCell ref="D12:D13"/>
    <mergeCell ref="E12:E13"/>
    <mergeCell ref="F12:F13"/>
    <mergeCell ref="G12:G13"/>
    <mergeCell ref="H12:H13"/>
    <mergeCell ref="I12:I13"/>
    <mergeCell ref="J12:J13"/>
    <mergeCell ref="A32:K32"/>
    <mergeCell ref="A30:F30"/>
    <mergeCell ref="H30:K30"/>
    <mergeCell ref="K12:K13"/>
    <mergeCell ref="A21:A22"/>
    <mergeCell ref="A24:K24"/>
    <mergeCell ref="A25:F25"/>
    <mergeCell ref="A26:F26"/>
    <mergeCell ref="H26:K26"/>
    <mergeCell ref="H25:K25"/>
    <mergeCell ref="A29:F29"/>
    <mergeCell ref="H29:K29"/>
    <mergeCell ref="A28:K28"/>
  </mergeCells>
  <conditionalFormatting sqref="C22:K23 C21:D21 F21:K21 G14:H20 K14:K20">
    <cfRule type="cellIs" dxfId="9" priority="7" stopIfTrue="1" operator="equal">
      <formula>0</formula>
    </cfRule>
  </conditionalFormatting>
  <conditionalFormatting sqref="A25">
    <cfRule type="expression" dxfId="8" priority="4">
      <formula>I3&gt;0</formula>
    </cfRule>
  </conditionalFormatting>
  <conditionalFormatting sqref="B25:F25">
    <cfRule type="expression" dxfId="7" priority="86">
      <formula>K3&gt;0</formula>
    </cfRule>
  </conditionalFormatting>
  <conditionalFormatting sqref="H9:I9">
    <cfRule type="expression" dxfId="6" priority="5">
      <formula>$H$8="Other (please specify below)"</formula>
    </cfRule>
    <cfRule type="expression" dxfId="5" priority="6">
      <formula>OR($H$8="",$H$8=0,$H$8="FLF",$H$8="Attorney",$H$8="Paralegal",$H$8="Legal Assistant",$H$8="Clerk", $H$8="Self-Help Assistant")</formula>
    </cfRule>
  </conditionalFormatting>
  <conditionalFormatting sqref="J14">
    <cfRule type="cellIs" dxfId="4" priority="3" stopIfTrue="1" operator="equal">
      <formula>0</formula>
    </cfRule>
  </conditionalFormatting>
  <conditionalFormatting sqref="J15:J20">
    <cfRule type="cellIs" dxfId="3" priority="2" stopIfTrue="1" operator="equal">
      <formula>0</formula>
    </cfRule>
  </conditionalFormatting>
  <conditionalFormatting sqref="E21">
    <cfRule type="cellIs" dxfId="2" priority="1" stopIfTrue="1" operator="equal">
      <formula>0</formula>
    </cfRule>
  </conditionalFormatting>
  <dataValidations count="1">
    <dataValidation allowBlank="1" showInputMessage="1" showErrorMessage="1" prompt="Select your work type from the drop-down list." sqref="C8" xr:uid="{CB002D33-C094-4E90-A5F7-933EFFC6BE28}"/>
  </dataValidations>
  <printOptions horizontalCentered="1" verticalCentered="1"/>
  <pageMargins left="0.5" right="0.5" top="0.5" bottom="0.5" header="0.5" footer="0.5"/>
  <pageSetup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pageSetUpPr fitToPage="1"/>
  </sheetPr>
  <dimension ref="A1:O57"/>
  <sheetViews>
    <sheetView zoomScaleNormal="100" workbookViewId="0">
      <selection activeCell="A2" sqref="A2"/>
    </sheetView>
  </sheetViews>
  <sheetFormatPr defaultRowHeight="14.25" x14ac:dyDescent="0.2"/>
  <cols>
    <col min="1" max="1" width="23.125" customWidth="1"/>
    <col min="2" max="2" width="11.625" hidden="1" customWidth="1"/>
    <col min="3" max="3" width="10.875" customWidth="1"/>
  </cols>
  <sheetData>
    <row r="1" spans="1:15" ht="24.6" customHeight="1" thickBot="1" x14ac:dyDescent="0.25">
      <c r="A1" s="35" t="s">
        <v>13</v>
      </c>
      <c r="B1" s="34"/>
      <c r="C1" s="34"/>
      <c r="E1" s="398" t="s">
        <v>167</v>
      </c>
      <c r="F1" s="399"/>
      <c r="G1" s="399"/>
      <c r="H1" s="400"/>
      <c r="I1" s="398" t="s">
        <v>168</v>
      </c>
      <c r="J1" s="399"/>
      <c r="K1" s="400"/>
      <c r="L1" s="398" t="s">
        <v>169</v>
      </c>
      <c r="M1" s="399"/>
      <c r="N1" s="399"/>
      <c r="O1" s="400"/>
    </row>
    <row r="2" spans="1:15" ht="14.1" customHeight="1" x14ac:dyDescent="0.2">
      <c r="A2" s="1"/>
      <c r="E2" s="401">
        <f>Monday!C6</f>
        <v>0</v>
      </c>
      <c r="F2" s="402"/>
      <c r="G2" s="402"/>
      <c r="H2" s="403"/>
      <c r="I2" s="401">
        <f>Monday!H6</f>
        <v>0</v>
      </c>
      <c r="J2" s="402"/>
      <c r="K2" s="403"/>
      <c r="L2" s="401">
        <f>Monday!K6</f>
        <v>0</v>
      </c>
      <c r="M2" s="402"/>
      <c r="N2" s="402"/>
      <c r="O2" s="403"/>
    </row>
    <row r="3" spans="1:15" ht="14.1" customHeight="1" x14ac:dyDescent="0.2">
      <c r="A3" s="1"/>
      <c r="E3" s="223"/>
      <c r="F3" s="223"/>
      <c r="G3" s="223"/>
      <c r="H3" s="223"/>
      <c r="I3" s="223"/>
      <c r="J3" s="223"/>
      <c r="K3" s="223"/>
      <c r="L3" s="395">
        <f>Monday!K7</f>
        <v>0</v>
      </c>
      <c r="M3" s="395"/>
      <c r="N3" s="395"/>
      <c r="O3" s="395"/>
    </row>
    <row r="4" spans="1:15" ht="14.1" customHeight="1" x14ac:dyDescent="0.2">
      <c r="A4" s="1"/>
      <c r="E4" s="223"/>
      <c r="F4" s="224" t="s">
        <v>149</v>
      </c>
      <c r="G4" s="225"/>
      <c r="H4" s="225"/>
      <c r="I4" s="225"/>
      <c r="J4" s="224" t="s">
        <v>150</v>
      </c>
      <c r="K4" s="224"/>
      <c r="L4" s="226"/>
      <c r="M4" s="223"/>
      <c r="N4" s="223"/>
      <c r="O4" s="223"/>
    </row>
    <row r="5" spans="1:15" ht="14.1" customHeight="1" x14ac:dyDescent="0.2">
      <c r="A5" s="1"/>
      <c r="E5" s="223"/>
      <c r="F5" s="396">
        <f>Monday!A6</f>
        <v>0</v>
      </c>
      <c r="G5" s="397"/>
      <c r="H5" s="227"/>
      <c r="I5" s="227"/>
      <c r="J5" s="396">
        <f>Friday!A6</f>
        <v>4</v>
      </c>
      <c r="K5" s="397"/>
      <c r="L5" s="226"/>
      <c r="M5" s="223"/>
      <c r="N5" s="223"/>
      <c r="O5" s="223"/>
    </row>
    <row r="6" spans="1:15" ht="36" x14ac:dyDescent="0.2">
      <c r="A6" s="1"/>
      <c r="B6" s="9" t="s">
        <v>14</v>
      </c>
      <c r="C6" s="10" t="s">
        <v>170</v>
      </c>
      <c r="E6" s="228"/>
      <c r="F6" s="228"/>
      <c r="G6" s="228"/>
      <c r="H6" s="228"/>
      <c r="I6" s="228"/>
      <c r="J6" s="228" t="s">
        <v>97</v>
      </c>
      <c r="K6" s="228"/>
      <c r="L6" s="228"/>
      <c r="M6" s="228"/>
      <c r="N6" s="228"/>
      <c r="O6" s="228"/>
    </row>
    <row r="7" spans="1:15" x14ac:dyDescent="0.2">
      <c r="A7" s="81" t="s">
        <v>133</v>
      </c>
      <c r="B7" s="4"/>
      <c r="C7" s="8"/>
    </row>
    <row r="8" spans="1:15" x14ac:dyDescent="0.2">
      <c r="A8" s="5" t="s">
        <v>16</v>
      </c>
      <c r="B8" s="4"/>
      <c r="C8" s="8"/>
    </row>
    <row r="9" spans="1:15" x14ac:dyDescent="0.2">
      <c r="A9" s="2" t="s">
        <v>119</v>
      </c>
      <c r="B9" s="4">
        <f>SUM(Monday:Sun!B66)</f>
        <v>0</v>
      </c>
      <c r="C9" s="8">
        <f>CONVERT(B9,"mn","hr")</f>
        <v>0</v>
      </c>
    </row>
    <row r="10" spans="1:15" x14ac:dyDescent="0.2">
      <c r="A10" s="2" t="s">
        <v>120</v>
      </c>
      <c r="B10" s="4">
        <f>SUM(Monday:Sun!C66)</f>
        <v>0</v>
      </c>
      <c r="C10" s="8">
        <f t="shared" ref="C10:C41" si="0">CONVERT(B10,"mn","hr")</f>
        <v>0</v>
      </c>
    </row>
    <row r="11" spans="1:15" x14ac:dyDescent="0.2">
      <c r="A11" s="2" t="s">
        <v>121</v>
      </c>
      <c r="B11" s="4">
        <f>SUM(Monday:Sun!D66)</f>
        <v>0</v>
      </c>
      <c r="C11" s="8">
        <f t="shared" si="0"/>
        <v>0</v>
      </c>
    </row>
    <row r="12" spans="1:15" x14ac:dyDescent="0.2">
      <c r="A12" s="2" t="s">
        <v>122</v>
      </c>
      <c r="B12" s="4">
        <f>SUM(Monday:Sun!E66)</f>
        <v>0</v>
      </c>
      <c r="C12" s="8">
        <f>CONVERT(B12,"mn","hr")</f>
        <v>0</v>
      </c>
    </row>
    <row r="13" spans="1:15" x14ac:dyDescent="0.2">
      <c r="A13" s="2" t="s">
        <v>123</v>
      </c>
      <c r="B13" s="4">
        <f>SUM(Monday:Sun!F66)</f>
        <v>0</v>
      </c>
      <c r="C13" s="170">
        <f t="shared" si="0"/>
        <v>0</v>
      </c>
    </row>
    <row r="14" spans="1:15" ht="14.25" customHeight="1" x14ac:dyDescent="0.2">
      <c r="A14" s="6" t="s">
        <v>124</v>
      </c>
      <c r="B14" s="4">
        <f>SUM(Monday:Sun!G66)</f>
        <v>0</v>
      </c>
      <c r="C14" s="8">
        <f t="shared" si="0"/>
        <v>0</v>
      </c>
    </row>
    <row r="15" spans="1:15" ht="14.25" customHeight="1" x14ac:dyDescent="0.2">
      <c r="A15" s="2" t="s">
        <v>125</v>
      </c>
      <c r="B15" s="4">
        <f>SUM(Monday:Sun!H66)</f>
        <v>0</v>
      </c>
      <c r="C15" s="8">
        <f t="shared" si="0"/>
        <v>0</v>
      </c>
    </row>
    <row r="16" spans="1:15" ht="14.25" customHeight="1" x14ac:dyDescent="0.2">
      <c r="A16" s="2" t="s">
        <v>126</v>
      </c>
      <c r="B16" s="4">
        <f>SUM(Monday:Sun!I66)</f>
        <v>0</v>
      </c>
      <c r="C16" s="8">
        <f t="shared" si="0"/>
        <v>0</v>
      </c>
    </row>
    <row r="17" spans="1:3" ht="14.25" customHeight="1" x14ac:dyDescent="0.2">
      <c r="A17" s="2"/>
      <c r="B17" s="4"/>
      <c r="C17" s="8"/>
    </row>
    <row r="18" spans="1:3" ht="14.25" customHeight="1" x14ac:dyDescent="0.2">
      <c r="A18" s="5" t="s">
        <v>3</v>
      </c>
      <c r="B18" s="4">
        <f>SUM(Monday:Sun!J66)</f>
        <v>0</v>
      </c>
      <c r="C18" s="8">
        <f t="shared" si="0"/>
        <v>0</v>
      </c>
    </row>
    <row r="19" spans="1:3" ht="14.25" customHeight="1" x14ac:dyDescent="0.2">
      <c r="A19" s="3"/>
      <c r="B19" s="4"/>
      <c r="C19" s="8"/>
    </row>
    <row r="20" spans="1:3" ht="14.25" customHeight="1" x14ac:dyDescent="0.2">
      <c r="A20" s="5" t="s">
        <v>127</v>
      </c>
      <c r="B20" s="4">
        <f>SUM(Monday:Sun!K66)</f>
        <v>0</v>
      </c>
      <c r="C20" s="8">
        <f t="shared" si="0"/>
        <v>0</v>
      </c>
    </row>
    <row r="21" spans="1:3" ht="14.25" customHeight="1" x14ac:dyDescent="0.2">
      <c r="A21" s="82" t="s">
        <v>131</v>
      </c>
      <c r="B21" s="80">
        <f>IFERROR(B20*(SUM(B9:B16)/(SUM(B9:B16)+B18)),0)</f>
        <v>0</v>
      </c>
      <c r="C21" s="8">
        <f>CONVERT(B21,"mn","hr")</f>
        <v>0</v>
      </c>
    </row>
    <row r="22" spans="1:3" ht="14.25" customHeight="1" x14ac:dyDescent="0.2">
      <c r="A22" s="82" t="s">
        <v>132</v>
      </c>
      <c r="B22" s="80">
        <f>IFERROR(B20*(B18/(SUM(B9:B16)+B18)),0)</f>
        <v>0</v>
      </c>
      <c r="C22" s="8">
        <f t="shared" si="0"/>
        <v>0</v>
      </c>
    </row>
    <row r="23" spans="1:3" ht="14.25" customHeight="1" x14ac:dyDescent="0.2">
      <c r="A23" s="85"/>
      <c r="B23" s="80"/>
      <c r="C23" s="8"/>
    </row>
    <row r="24" spans="1:3" ht="14.25" customHeight="1" x14ac:dyDescent="0.2">
      <c r="A24" s="5" t="s">
        <v>6</v>
      </c>
      <c r="B24" s="4">
        <f>SUM(Monday:Sun!P64)</f>
        <v>0</v>
      </c>
      <c r="C24" s="8">
        <f t="shared" ref="C24:C26" si="1">CONVERT(B24,"mn","hr")</f>
        <v>0</v>
      </c>
    </row>
    <row r="25" spans="1:3" ht="14.25" customHeight="1" x14ac:dyDescent="0.2">
      <c r="A25" s="82" t="s">
        <v>141</v>
      </c>
      <c r="B25" s="80">
        <f>IFERROR(B24*(SUM(B9:B16)/(SUM(B9:B16)+B18)),0)</f>
        <v>0</v>
      </c>
      <c r="C25" s="8">
        <f t="shared" si="1"/>
        <v>0</v>
      </c>
    </row>
    <row r="26" spans="1:3" ht="14.25" customHeight="1" x14ac:dyDescent="0.2">
      <c r="A26" s="82" t="s">
        <v>142</v>
      </c>
      <c r="B26" s="80">
        <f>IFERROR(B24*(B18/(SUM(B9:B16)+B18)),0)</f>
        <v>0</v>
      </c>
      <c r="C26" s="8">
        <f t="shared" si="1"/>
        <v>0</v>
      </c>
    </row>
    <row r="27" spans="1:3" ht="14.25" customHeight="1" x14ac:dyDescent="0.2">
      <c r="A27" s="89"/>
      <c r="B27" s="84"/>
      <c r="C27" s="8"/>
    </row>
    <row r="28" spans="1:3" ht="14.25" customHeight="1" x14ac:dyDescent="0.2">
      <c r="A28" s="158" t="s">
        <v>135</v>
      </c>
      <c r="B28" s="86">
        <f>SUM(B9:B16)+B21+B25</f>
        <v>0</v>
      </c>
      <c r="C28" s="156">
        <f t="shared" si="0"/>
        <v>0</v>
      </c>
    </row>
    <row r="29" spans="1:3" ht="14.25" customHeight="1" x14ac:dyDescent="0.2">
      <c r="A29" s="83"/>
      <c r="B29" s="84"/>
      <c r="C29" s="8"/>
    </row>
    <row r="30" spans="1:3" ht="14.25" customHeight="1" x14ac:dyDescent="0.2">
      <c r="A30" s="158" t="s">
        <v>136</v>
      </c>
      <c r="B30" s="86">
        <f>B18+B22+B26</f>
        <v>0</v>
      </c>
      <c r="C30" s="156">
        <f t="shared" si="0"/>
        <v>0</v>
      </c>
    </row>
    <row r="31" spans="1:3" ht="14.25" customHeight="1" x14ac:dyDescent="0.2">
      <c r="A31" s="91"/>
      <c r="B31" s="4"/>
      <c r="C31" s="8"/>
    </row>
    <row r="32" spans="1:3" ht="14.25" customHeight="1" x14ac:dyDescent="0.2">
      <c r="A32" s="5" t="s">
        <v>5</v>
      </c>
      <c r="B32" s="4"/>
      <c r="C32" s="8"/>
    </row>
    <row r="33" spans="1:4" ht="14.25" customHeight="1" x14ac:dyDescent="0.2">
      <c r="A33" s="74" t="s">
        <v>128</v>
      </c>
      <c r="B33" s="4">
        <f>SUM(Monday:Sun!L64)</f>
        <v>0</v>
      </c>
      <c r="C33" s="8">
        <f>CONVERT(B33,"mn","hr")</f>
        <v>0</v>
      </c>
    </row>
    <row r="34" spans="1:4" ht="14.25" customHeight="1" x14ac:dyDescent="0.2">
      <c r="A34" s="6" t="s">
        <v>176</v>
      </c>
      <c r="B34" s="4">
        <f>SUM(Monday:Sun!M64)</f>
        <v>0</v>
      </c>
      <c r="C34" s="8">
        <f>CONVERT(B34,"mn","hr")</f>
        <v>0</v>
      </c>
    </row>
    <row r="35" spans="1:4" ht="14.25" customHeight="1" x14ac:dyDescent="0.2">
      <c r="A35" s="6" t="s">
        <v>129</v>
      </c>
      <c r="B35" s="4">
        <f>SUM(Monday:Sun!N64)</f>
        <v>0</v>
      </c>
      <c r="C35" s="8">
        <f>CONVERT(B35,"mn","hr")</f>
        <v>0</v>
      </c>
    </row>
    <row r="36" spans="1:4" ht="14.25" customHeight="1" x14ac:dyDescent="0.2">
      <c r="A36" s="83" t="s">
        <v>130</v>
      </c>
      <c r="B36" s="4">
        <f>SUM(Monday:Sun!O64)</f>
        <v>0</v>
      </c>
      <c r="C36" s="8">
        <f t="shared" si="0"/>
        <v>0</v>
      </c>
    </row>
    <row r="37" spans="1:4" ht="14.25" customHeight="1" x14ac:dyDescent="0.2">
      <c r="A37" s="5" t="s">
        <v>137</v>
      </c>
      <c r="B37" s="88">
        <f>SUM(B33:B36)</f>
        <v>0</v>
      </c>
      <c r="C37" s="87">
        <f t="shared" si="0"/>
        <v>0</v>
      </c>
    </row>
    <row r="38" spans="1:4" ht="14.25" customHeight="1" x14ac:dyDescent="0.2">
      <c r="A38" s="6"/>
      <c r="B38" s="4"/>
      <c r="C38" s="8"/>
    </row>
    <row r="39" spans="1:4" ht="14.25" customHeight="1" x14ac:dyDescent="0.2">
      <c r="A39" s="5" t="s">
        <v>6</v>
      </c>
      <c r="B39" s="4">
        <f>SUM(Monday:Sun!P64)</f>
        <v>0</v>
      </c>
      <c r="C39" s="8">
        <f t="shared" si="0"/>
        <v>0</v>
      </c>
    </row>
    <row r="40" spans="1:4" ht="14.25" customHeight="1" thickBot="1" x14ac:dyDescent="0.25">
      <c r="A40" s="6"/>
      <c r="B40" s="4"/>
      <c r="C40" s="8"/>
    </row>
    <row r="41" spans="1:4" s="7" customFormat="1" ht="14.25" customHeight="1" thickBot="1" x14ac:dyDescent="0.25">
      <c r="A41" s="92" t="s">
        <v>139</v>
      </c>
      <c r="B41" s="93">
        <f>SUM(Monday:Sun!T66)</f>
        <v>0</v>
      </c>
      <c r="C41" s="76">
        <f t="shared" si="0"/>
        <v>0</v>
      </c>
    </row>
    <row r="42" spans="1:4" s="7" customFormat="1" ht="14.25" customHeight="1" x14ac:dyDescent="0.2">
      <c r="A42"/>
      <c r="B42"/>
      <c r="C42"/>
    </row>
    <row r="43" spans="1:4" s="7" customFormat="1" ht="14.25" customHeight="1" x14ac:dyDescent="0.2">
      <c r="A43" s="81" t="s">
        <v>134</v>
      </c>
      <c r="B43" s="4"/>
      <c r="C43" s="8"/>
    </row>
    <row r="44" spans="1:4" s="7" customFormat="1" ht="14.25" customHeight="1" x14ac:dyDescent="0.2">
      <c r="A44" s="5" t="s">
        <v>16</v>
      </c>
      <c r="B44" s="4"/>
      <c r="C44" s="8"/>
    </row>
    <row r="45" spans="1:4" s="7" customFormat="1" ht="14.25" customHeight="1" x14ac:dyDescent="0.2">
      <c r="A45" s="2" t="s">
        <v>119</v>
      </c>
      <c r="B45" s="4">
        <f>SUM(Monday:Sun!B65)</f>
        <v>0</v>
      </c>
      <c r="C45" s="8">
        <f t="shared" ref="C45:C53" si="2">CONVERT(B45,"mn","hr")</f>
        <v>0</v>
      </c>
    </row>
    <row r="46" spans="1:4" s="7" customFormat="1" ht="14.25" customHeight="1" x14ac:dyDescent="0.2">
      <c r="A46" s="2" t="s">
        <v>120</v>
      </c>
      <c r="B46" s="4">
        <f>SUM(Monday:Sun!C65)</f>
        <v>0</v>
      </c>
      <c r="C46" s="8">
        <f t="shared" si="2"/>
        <v>0</v>
      </c>
    </row>
    <row r="47" spans="1:4" ht="14.25" customHeight="1" x14ac:dyDescent="0.2">
      <c r="A47" s="2" t="s">
        <v>121</v>
      </c>
      <c r="B47" s="4">
        <f>SUM(Monday:Sun!D65)</f>
        <v>0</v>
      </c>
      <c r="C47" s="8">
        <f t="shared" si="2"/>
        <v>0</v>
      </c>
      <c r="D47" s="75"/>
    </row>
    <row r="48" spans="1:4" x14ac:dyDescent="0.2">
      <c r="A48" s="2" t="s">
        <v>122</v>
      </c>
      <c r="B48" s="4">
        <f>SUM(Monday:Sun!E65)</f>
        <v>0</v>
      </c>
      <c r="C48" s="8">
        <f t="shared" si="2"/>
        <v>0</v>
      </c>
    </row>
    <row r="49" spans="1:3" x14ac:dyDescent="0.2">
      <c r="A49" s="2" t="s">
        <v>123</v>
      </c>
      <c r="B49" s="4">
        <f>SUM(Monday:Sun!F65)</f>
        <v>0</v>
      </c>
      <c r="C49" s="8">
        <f t="shared" si="2"/>
        <v>0</v>
      </c>
    </row>
    <row r="50" spans="1:3" x14ac:dyDescent="0.2">
      <c r="A50" s="6" t="s">
        <v>124</v>
      </c>
      <c r="B50" s="4">
        <f>SUM(Monday:Sun!G65)</f>
        <v>0</v>
      </c>
      <c r="C50" s="8">
        <f t="shared" si="2"/>
        <v>0</v>
      </c>
    </row>
    <row r="51" spans="1:3" x14ac:dyDescent="0.2">
      <c r="A51" s="2" t="s">
        <v>125</v>
      </c>
      <c r="B51" s="4">
        <f>SUM(Monday:Sun!H65)</f>
        <v>0</v>
      </c>
      <c r="C51" s="8">
        <f t="shared" si="2"/>
        <v>0</v>
      </c>
    </row>
    <row r="52" spans="1:3" x14ac:dyDescent="0.2">
      <c r="A52" s="2" t="s">
        <v>126</v>
      </c>
      <c r="B52" s="4">
        <f>SUM(Monday:Sun!I65)</f>
        <v>0</v>
      </c>
      <c r="C52" s="8">
        <f t="shared" si="2"/>
        <v>0</v>
      </c>
    </row>
    <row r="53" spans="1:3" x14ac:dyDescent="0.2">
      <c r="A53" s="5" t="s">
        <v>140</v>
      </c>
      <c r="B53" s="88">
        <f>SUM(B45:B52)</f>
        <v>0</v>
      </c>
      <c r="C53" s="87">
        <f t="shared" si="2"/>
        <v>0</v>
      </c>
    </row>
    <row r="54" spans="1:3" x14ac:dyDescent="0.2">
      <c r="A54" s="2"/>
      <c r="B54" s="4"/>
      <c r="C54" s="8"/>
    </row>
    <row r="55" spans="1:3" ht="13.5" customHeight="1" x14ac:dyDescent="0.2">
      <c r="A55" s="5" t="s">
        <v>3</v>
      </c>
      <c r="B55" s="88">
        <f>SUM(Monday:Sun!J65)</f>
        <v>0</v>
      </c>
      <c r="C55" s="87">
        <f t="shared" ref="C55" si="3">CONVERT(B55,"mn","hr")</f>
        <v>0</v>
      </c>
    </row>
    <row r="56" spans="1:3" ht="15" thickBot="1" x14ac:dyDescent="0.25">
      <c r="A56" s="3"/>
      <c r="B56" s="4"/>
      <c r="C56" s="8"/>
    </row>
    <row r="57" spans="1:3" ht="15" thickBot="1" x14ac:dyDescent="0.25">
      <c r="A57" s="94" t="s">
        <v>138</v>
      </c>
      <c r="B57" s="93">
        <f>SUM(Monday:Sun!T65)</f>
        <v>0</v>
      </c>
      <c r="C57" s="76">
        <f>CONVERT(B57,"mn","hr")</f>
        <v>0</v>
      </c>
    </row>
  </sheetData>
  <sheetProtection algorithmName="SHA-512" hashValue="XGmKS0sxPiSZkVk831MLWM+WSIv5S6+SnXDfT4ZrBiECQLiy8cr7ueCrPf/v5XxnTieC7w1QXqK0+9Qgpt44eA==" saltValue="csfL7yvOJB2zUF6RZFuq7Q==" spinCount="100000" sheet="1" objects="1" scenarios="1"/>
  <mergeCells count="9">
    <mergeCell ref="L3:O3"/>
    <mergeCell ref="F5:G5"/>
    <mergeCell ref="J5:K5"/>
    <mergeCell ref="E1:H1"/>
    <mergeCell ref="I1:K1"/>
    <mergeCell ref="L1:O1"/>
    <mergeCell ref="E2:H2"/>
    <mergeCell ref="I2:K2"/>
    <mergeCell ref="L2:O2"/>
  </mergeCells>
  <conditionalFormatting sqref="L3:O3">
    <cfRule type="expression" dxfId="1" priority="1">
      <formula>OR($L$2="",$L$2=0,$L$2="FLF",$L$2="Attorney",$L$2="Paralegal",$L$2="Legal Assistant",$L$2="Clerk", $L$2="Self-Help Assistant")</formula>
    </cfRule>
    <cfRule type="expression" dxfId="0" priority="2">
      <formula>$L$2="Other (please specify below)"</formula>
    </cfRule>
  </conditionalFormatting>
  <dataValidations count="5">
    <dataValidation allowBlank="1" showInputMessage="1" showErrorMessage="1" prompt="Select your JOB CLASSIFCATION from the drop-down list." sqref="L2:O2" xr:uid="{DABCC48D-DBE9-4AE8-8602-20CA694887AF}"/>
    <dataValidation allowBlank="1" showInputMessage="1" showErrorMessage="1" prompt="Select your COUNTY from the drop-down list." sqref="I2:K2" xr:uid="{40CA1780-298B-463A-B91F-B85FFB6A90A3}"/>
    <dataValidation allowBlank="1" showErrorMessage="1" prompt="Select your JOB CLASSIFCATION from the drop-down list." sqref="L3:O5" xr:uid="{2FA9D0C8-3598-4A27-83D6-8AC6300E1F82}"/>
    <dataValidation allowBlank="1" showErrorMessage="1" sqref="I3" xr:uid="{2623B11B-297E-4023-9ECC-94CD2523D26D}"/>
    <dataValidation allowBlank="1" showErrorMessage="1" prompt="Select your COUNTY from the drop-down list." sqref="J3:K3 I4:K5" xr:uid="{C3A64D64-AA2E-4863-AD4E-5D74F22D92B8}"/>
  </dataValidations>
  <pageMargins left="0.6" right="0.1" top="0.4" bottom="0.15" header="0.3" footer="0.3"/>
  <pageSetup scale="7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8" tint="0.59999389629810485"/>
  </sheetPr>
  <dimension ref="A30:A68"/>
  <sheetViews>
    <sheetView showGridLines="0" zoomScaleNormal="100" workbookViewId="0"/>
  </sheetViews>
  <sheetFormatPr defaultRowHeight="14.25" x14ac:dyDescent="0.2"/>
  <sheetData>
    <row r="30" spans="1:1" x14ac:dyDescent="0.2">
      <c r="A30" s="47"/>
    </row>
    <row r="36" spans="1:1" x14ac:dyDescent="0.2">
      <c r="A36" s="47" t="s">
        <v>117</v>
      </c>
    </row>
    <row r="37" spans="1:1" x14ac:dyDescent="0.2">
      <c r="A37" s="66"/>
    </row>
    <row r="43" spans="1:1" x14ac:dyDescent="0.2">
      <c r="A43" s="47"/>
    </row>
    <row r="47" spans="1:1" x14ac:dyDescent="0.2">
      <c r="A47" s="66" t="s">
        <v>91</v>
      </c>
    </row>
    <row r="58" spans="1:1" x14ac:dyDescent="0.2">
      <c r="A58" s="66"/>
    </row>
    <row r="68" spans="1:1" x14ac:dyDescent="0.2">
      <c r="A68" s="66"/>
    </row>
  </sheetData>
  <sheetProtection algorithmName="SHA-512" hashValue="i0MWZ5TiciNgXfIYXnuU844Of0u+IiVCIK5+6wk0Ba8cNb7r4EqgV+fZc0iQle+XLaDsA7U1501+T3BTV+LaFg==" saltValue="J+f0KgOSakuoXq4m1K5d3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10248" r:id="rId4">
          <objectPr defaultSize="0" r:id="rId5">
            <anchor moveWithCells="1">
              <from>
                <xdr:col>0</xdr:col>
                <xdr:colOff>0</xdr:colOff>
                <xdr:row>0</xdr:row>
                <xdr:rowOff>28575</xdr:rowOff>
              </from>
              <to>
                <xdr:col>9</xdr:col>
                <xdr:colOff>238125</xdr:colOff>
                <xdr:row>35</xdr:row>
                <xdr:rowOff>9525</xdr:rowOff>
              </to>
            </anchor>
          </objectPr>
        </oleObject>
      </mc:Choice>
      <mc:Fallback>
        <oleObject progId="Word.Document.12" shapeId="10248" r:id="rId4"/>
      </mc:Fallback>
    </mc:AlternateContent>
    <mc:AlternateContent xmlns:mc="http://schemas.openxmlformats.org/markup-compatibility/2006">
      <mc:Choice Requires="x14">
        <oleObject progId="PowerPoint.Slide.12" shapeId="10250" r:id="rId6">
          <objectPr defaultSize="0" autoPict="0" r:id="rId7">
            <anchor moveWithCells="1">
              <from>
                <xdr:col>0</xdr:col>
                <xdr:colOff>0</xdr:colOff>
                <xdr:row>48</xdr:row>
                <xdr:rowOff>142875</xdr:rowOff>
              </from>
              <to>
                <xdr:col>9</xdr:col>
                <xdr:colOff>409575</xdr:colOff>
                <xdr:row>76</xdr:row>
                <xdr:rowOff>104775</xdr:rowOff>
              </to>
            </anchor>
          </objectPr>
        </oleObject>
      </mc:Choice>
      <mc:Fallback>
        <oleObject progId="PowerPoint.Slide.12" shapeId="10250" r:id="rId6"/>
      </mc:Fallback>
    </mc:AlternateContent>
    <mc:AlternateContent xmlns:mc="http://schemas.openxmlformats.org/markup-compatibility/2006">
      <mc:Choice Requires="x14">
        <oleObject progId="Word.Document.12" shapeId="10252" r:id="rId8">
          <objectPr defaultSize="0" r:id="rId9">
            <anchor moveWithCells="1">
              <from>
                <xdr:col>0</xdr:col>
                <xdr:colOff>9525</xdr:colOff>
                <xdr:row>36</xdr:row>
                <xdr:rowOff>85725</xdr:rowOff>
              </from>
              <to>
                <xdr:col>9</xdr:col>
                <xdr:colOff>333375</xdr:colOff>
                <xdr:row>46</xdr:row>
                <xdr:rowOff>28575</xdr:rowOff>
              </to>
            </anchor>
          </objectPr>
        </oleObject>
      </mc:Choice>
      <mc:Fallback>
        <oleObject progId="Word.Document.12" shapeId="10252"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2B81-7837-4A28-8D09-14E8EA9CB588}">
  <sheetPr filterMode="1">
    <tabColor rgb="FFFFFF00"/>
    <pageSetUpPr autoPageBreaks="0"/>
  </sheetPr>
  <dimension ref="A1:AJ280"/>
  <sheetViews>
    <sheetView showGridLines="0" tabSelected="1" zoomScaleNormal="100" zoomScaleSheetLayoutView="100" workbookViewId="0">
      <pane ySplit="14" topLeftCell="A15" activePane="bottomLeft" state="frozen"/>
      <selection pane="bottomLeft" activeCell="H6" sqref="H6:J6"/>
    </sheetView>
  </sheetViews>
  <sheetFormatPr defaultColWidth="9" defaultRowHeight="30" customHeight="1" x14ac:dyDescent="0.2"/>
  <cols>
    <col min="1" max="1" width="7.375" style="73" customWidth="1"/>
    <col min="2" max="2" width="6.8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 customHeight="1" x14ac:dyDescent="0.2">
      <c r="A4" s="250" t="s">
        <v>182</v>
      </c>
      <c r="B4" s="95"/>
      <c r="C4" s="95"/>
      <c r="D4" s="95"/>
      <c r="E4" s="95"/>
      <c r="F4" s="95"/>
      <c r="G4" s="95"/>
      <c r="H4" s="95"/>
      <c r="I4" s="95"/>
      <c r="J4" s="95"/>
      <c r="K4" s="95"/>
      <c r="L4" s="95"/>
      <c r="M4" s="166"/>
      <c r="N4" s="95"/>
      <c r="O4" s="95"/>
      <c r="P4" s="95"/>
      <c r="Q4" s="95"/>
      <c r="R4" s="95"/>
      <c r="S4" s="96"/>
      <c r="T4" s="253"/>
      <c r="U4" s="254"/>
      <c r="W4" s="77"/>
      <c r="Y4" s="15" t="s">
        <v>9</v>
      </c>
    </row>
    <row r="5" spans="1:36" s="17" customFormat="1" ht="12"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3.5" customHeight="1" x14ac:dyDescent="0.2">
      <c r="A6" s="271"/>
      <c r="B6" s="272"/>
      <c r="C6" s="273"/>
      <c r="D6" s="274"/>
      <c r="E6" s="274"/>
      <c r="F6" s="274"/>
      <c r="G6" s="275"/>
      <c r="H6" s="273"/>
      <c r="I6" s="274"/>
      <c r="J6" s="275"/>
      <c r="K6" s="273"/>
      <c r="L6" s="274"/>
      <c r="M6" s="274"/>
      <c r="N6" s="274"/>
      <c r="O6" s="275"/>
      <c r="P6" s="273"/>
      <c r="Q6" s="275"/>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255"/>
      <c r="L7" s="255"/>
      <c r="M7" s="255"/>
      <c r="N7" s="255"/>
      <c r="O7" s="255"/>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5.75"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0.5"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2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25" customHeight="1" thickBot="1" x14ac:dyDescent="0.25">
      <c r="A13" s="292" t="s">
        <v>0</v>
      </c>
      <c r="B13" s="294" t="s">
        <v>16</v>
      </c>
      <c r="C13" s="295"/>
      <c r="D13" s="295"/>
      <c r="E13" s="295"/>
      <c r="F13" s="295"/>
      <c r="G13" s="295"/>
      <c r="H13" s="296"/>
      <c r="I13" s="297"/>
      <c r="J13" s="277" t="s">
        <v>3</v>
      </c>
      <c r="K13" s="277" t="s">
        <v>101</v>
      </c>
      <c r="L13" s="299" t="s">
        <v>5</v>
      </c>
      <c r="M13" s="299"/>
      <c r="N13" s="300"/>
      <c r="O13" s="301"/>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IF(A29&gt;$S$11-TIME(0,5,0),IF(A29&lt;$S$12,"LUNCH",""),"")</f>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IF(A30&gt;$S$11-TIME(0,5,0),IF(A30&lt;$S$12,"LUNCH",""),"")</f>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IF(A35&gt;$S$11-TIME(0,5,0),IF(A35&lt;$S$12,"LUNCH",""),"")</f>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IF(A36&gt;$S$11-TIME(0,5,0),IF(A36&lt;$S$12,"LUNCH",""),"")</f>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ref="R40" si="7">IF(A40&gt;$S$11-TIME(0,5,0),IF(A40&lt;$S$12,"LUNCH",""),"")</f>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IF(A58&gt;$S$11-TIME(0,5,0),IF(A58&lt;$S$12,"LUNCH",""),"")</f>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8">SUM(B15:B63)</f>
        <v>0</v>
      </c>
      <c r="C64" s="122">
        <f t="shared" si="8"/>
        <v>0</v>
      </c>
      <c r="D64" s="122">
        <f t="shared" si="8"/>
        <v>0</v>
      </c>
      <c r="E64" s="122">
        <f t="shared" si="8"/>
        <v>0</v>
      </c>
      <c r="F64" s="122">
        <f t="shared" si="8"/>
        <v>0</v>
      </c>
      <c r="G64" s="122">
        <f t="shared" si="8"/>
        <v>0</v>
      </c>
      <c r="H64" s="122">
        <f t="shared" si="8"/>
        <v>0</v>
      </c>
      <c r="I64" s="122">
        <f t="shared" si="8"/>
        <v>0</v>
      </c>
      <c r="J64" s="122">
        <f>IF($Y$16=TRUE,IF($I$11="All-Day Non IV-D Services",((49-(COUNTIFS($A$15:$A$63,"")+COUNTIFS($R$15:$R$63,"LUNCH")))*15),SUM(J15:J63)),SUM(J15:J63))</f>
        <v>0</v>
      </c>
      <c r="K64" s="122">
        <f t="shared" si="8"/>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9">SUM(P15:P63)</f>
        <v>0</v>
      </c>
      <c r="Q64" s="123">
        <f t="shared" si="9"/>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10">SUMIF($X$15:$X$63,"TRUE",C15:C63)</f>
        <v>0</v>
      </c>
      <c r="D65" s="112">
        <f t="shared" si="10"/>
        <v>0</v>
      </c>
      <c r="E65" s="112">
        <f t="shared" si="10"/>
        <v>0</v>
      </c>
      <c r="F65" s="112">
        <f t="shared" si="10"/>
        <v>0</v>
      </c>
      <c r="G65" s="112">
        <f t="shared" si="10"/>
        <v>0</v>
      </c>
      <c r="H65" s="112">
        <f t="shared" si="10"/>
        <v>0</v>
      </c>
      <c r="I65" s="112">
        <f t="shared" si="10"/>
        <v>0</v>
      </c>
      <c r="J65" s="112">
        <f>IF($Y$16=TRUE,IF($I$11="All-Day Non IV-D Services",X64*15,SUMIF($X$15:$X$63,"TRUE",J15:J63)),SUMIF($X$15:$X$63,"TRUE",J15:J63))</f>
        <v>0</v>
      </c>
      <c r="K65" s="112">
        <f t="shared" si="10"/>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10"/>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1">C64-C65</f>
        <v>0</v>
      </c>
      <c r="D66" s="112">
        <f t="shared" si="11"/>
        <v>0</v>
      </c>
      <c r="E66" s="112">
        <f t="shared" si="11"/>
        <v>0</v>
      </c>
      <c r="F66" s="112">
        <f t="shared" si="11"/>
        <v>0</v>
      </c>
      <c r="G66" s="112">
        <f t="shared" si="11"/>
        <v>0</v>
      </c>
      <c r="H66" s="112">
        <f t="shared" si="11"/>
        <v>0</v>
      </c>
      <c r="I66" s="112">
        <f t="shared" si="11"/>
        <v>0</v>
      </c>
      <c r="J66" s="112">
        <f t="shared" si="11"/>
        <v>0</v>
      </c>
      <c r="K66" s="112">
        <f t="shared" si="11"/>
        <v>0</v>
      </c>
      <c r="L66" s="112">
        <f t="shared" si="11"/>
        <v>0</v>
      </c>
      <c r="M66" s="112"/>
      <c r="N66" s="112">
        <f t="shared" si="11"/>
        <v>0</v>
      </c>
      <c r="O66" s="112">
        <f t="shared" si="11"/>
        <v>0</v>
      </c>
      <c r="P66" s="112">
        <f t="shared" si="11"/>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22"/>
      <c r="B68" s="323"/>
      <c r="C68" s="323"/>
      <c r="D68" s="323"/>
      <c r="E68" s="323"/>
      <c r="F68" s="323"/>
      <c r="G68" s="323"/>
      <c r="H68" s="323"/>
      <c r="I68" s="323"/>
      <c r="J68" s="323"/>
      <c r="K68" s="160"/>
      <c r="L68" s="161"/>
      <c r="M68" s="165"/>
      <c r="N68" s="161"/>
      <c r="O68" s="161"/>
      <c r="P68" s="161"/>
      <c r="Q68" s="161"/>
      <c r="R68" s="324"/>
      <c r="S68" s="325"/>
      <c r="T68" s="325"/>
      <c r="U68" s="70"/>
      <c r="V68" s="13"/>
      <c r="W68" s="70"/>
      <c r="X68" s="70"/>
      <c r="Y68" s="70"/>
      <c r="Z68" s="70"/>
      <c r="AH68" s="13"/>
    </row>
    <row r="69" spans="1:34" s="95" customFormat="1" ht="16.5" customHeight="1" x14ac:dyDescent="0.2">
      <c r="A69" s="314"/>
      <c r="B69" s="326"/>
      <c r="C69" s="326"/>
      <c r="D69" s="326"/>
      <c r="E69" s="326"/>
      <c r="F69" s="326"/>
      <c r="G69" s="326"/>
      <c r="H69" s="326"/>
      <c r="I69" s="326"/>
      <c r="J69" s="326"/>
      <c r="K69" s="159"/>
      <c r="L69" s="157"/>
      <c r="M69" s="157"/>
      <c r="N69" s="157" t="s">
        <v>97</v>
      </c>
      <c r="O69" s="157"/>
      <c r="P69" s="157"/>
      <c r="Q69" s="118"/>
      <c r="R69" s="314"/>
      <c r="S69" s="314"/>
      <c r="T69" s="314"/>
      <c r="U69" s="115"/>
      <c r="V69" s="13"/>
      <c r="W69" s="115"/>
      <c r="X69" s="115"/>
      <c r="Y69" s="115"/>
      <c r="Z69" s="115"/>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c r="W70" s="70"/>
      <c r="X70" s="70"/>
      <c r="Y70" s="70"/>
      <c r="Z70" s="70"/>
    </row>
    <row r="71" spans="1:34" ht="25.35" customHeight="1" x14ac:dyDescent="0.2">
      <c r="A71" s="70"/>
      <c r="B71" s="330"/>
      <c r="C71" s="331"/>
      <c r="D71" s="331"/>
      <c r="E71" s="331"/>
      <c r="F71" s="331"/>
      <c r="G71" s="331"/>
      <c r="H71" s="331"/>
      <c r="I71" s="331"/>
      <c r="J71" s="331"/>
      <c r="K71" s="160"/>
      <c r="L71" s="161"/>
      <c r="M71" s="165"/>
      <c r="N71" s="161"/>
      <c r="O71" s="161"/>
      <c r="P71" s="161"/>
      <c r="Q71" s="161"/>
      <c r="R71" s="332"/>
      <c r="S71" s="333"/>
      <c r="T71" s="333"/>
      <c r="U71" s="70"/>
      <c r="V71" s="13"/>
      <c r="W71" s="70"/>
      <c r="X71" s="70"/>
      <c r="Y71" s="70"/>
      <c r="Z71" s="70"/>
    </row>
    <row r="72" spans="1:34" s="95" customFormat="1" ht="17.100000000000001" customHeight="1" x14ac:dyDescent="0.2">
      <c r="A72" s="313"/>
      <c r="B72" s="313"/>
      <c r="C72" s="313"/>
      <c r="D72" s="313"/>
      <c r="E72" s="313"/>
      <c r="F72" s="313"/>
      <c r="G72" s="313"/>
      <c r="H72" s="313"/>
      <c r="I72" s="313"/>
      <c r="J72" s="313"/>
      <c r="K72" s="159"/>
      <c r="L72" s="117"/>
      <c r="M72" s="117"/>
      <c r="N72" s="117" t="s">
        <v>97</v>
      </c>
      <c r="O72" s="117"/>
      <c r="P72" s="117"/>
      <c r="Q72" s="118"/>
      <c r="R72" s="314"/>
      <c r="S72" s="315"/>
      <c r="T72" s="315"/>
      <c r="U72" s="115"/>
      <c r="V72" s="13"/>
      <c r="W72" s="115"/>
      <c r="X72" s="115"/>
      <c r="Y72" s="115"/>
      <c r="Z72" s="115"/>
      <c r="AA72" s="114"/>
      <c r="AB72" s="114"/>
      <c r="AC72" s="96"/>
      <c r="AD72" s="96"/>
      <c r="AE72" s="96"/>
      <c r="AF72" s="96"/>
      <c r="AG72" s="96"/>
    </row>
    <row r="73" spans="1:34" ht="30" customHeight="1" x14ac:dyDescent="0.2">
      <c r="A73" s="65"/>
      <c r="B73" s="162"/>
      <c r="C73" s="162"/>
      <c r="D73" s="162"/>
      <c r="E73" s="162"/>
      <c r="F73" s="162"/>
      <c r="G73" s="162"/>
      <c r="H73" s="162"/>
      <c r="I73" s="162"/>
      <c r="J73" s="162" t="s">
        <v>97</v>
      </c>
      <c r="K73" s="162"/>
      <c r="L73" s="162"/>
      <c r="M73" s="162"/>
      <c r="N73" s="162"/>
      <c r="O73" s="162"/>
      <c r="P73" s="162"/>
      <c r="Q73" s="70"/>
      <c r="R73" s="70"/>
      <c r="S73" s="70"/>
      <c r="T73" s="70"/>
      <c r="U73" s="70"/>
      <c r="V73" s="13"/>
      <c r="W73" s="70"/>
      <c r="X73" s="70"/>
      <c r="Y73" s="70"/>
      <c r="Z73" s="70"/>
    </row>
    <row r="74" spans="1:34" ht="30" customHeight="1" x14ac:dyDescent="0.2">
      <c r="A74" s="65"/>
      <c r="B74" s="162"/>
      <c r="C74" s="162"/>
      <c r="D74" s="162"/>
      <c r="E74" s="162"/>
      <c r="F74" s="162"/>
      <c r="G74" s="162"/>
      <c r="H74" s="162"/>
      <c r="I74" s="162"/>
      <c r="J74" s="162"/>
      <c r="K74" s="162"/>
      <c r="L74" s="162"/>
      <c r="M74" s="162"/>
      <c r="N74" s="162"/>
      <c r="O74" s="162"/>
      <c r="P74" s="162"/>
      <c r="Q74" s="70"/>
      <c r="R74" s="70"/>
      <c r="S74" s="70"/>
      <c r="T74" s="70"/>
      <c r="U74" s="70"/>
      <c r="V74" s="13"/>
      <c r="W74" s="70"/>
      <c r="X74" s="70"/>
      <c r="Y74" s="70"/>
      <c r="Z74" s="70"/>
    </row>
    <row r="75" spans="1:34" ht="30" customHeight="1" x14ac:dyDescent="0.2">
      <c r="A75" s="65"/>
      <c r="B75" s="162"/>
      <c r="C75" s="162"/>
      <c r="D75" s="162"/>
      <c r="E75" s="162"/>
      <c r="F75" s="162"/>
      <c r="G75" s="162"/>
      <c r="H75" s="162"/>
      <c r="I75" s="162"/>
      <c r="J75" s="162"/>
      <c r="K75" s="162"/>
      <c r="L75" s="162"/>
      <c r="M75" s="162"/>
      <c r="N75" s="162"/>
      <c r="O75" s="162"/>
      <c r="P75" s="162"/>
      <c r="Q75" s="70"/>
      <c r="R75" s="70"/>
      <c r="S75" s="70"/>
      <c r="T75" s="70"/>
      <c r="U75" s="70"/>
      <c r="V75" s="13"/>
      <c r="W75" s="70"/>
      <c r="X75" s="70"/>
      <c r="Y75" s="70"/>
      <c r="Z75" s="70"/>
    </row>
    <row r="76" spans="1:34" ht="30" customHeight="1" x14ac:dyDescent="0.2">
      <c r="A76" s="65"/>
      <c r="B76" s="162"/>
      <c r="C76" s="162"/>
      <c r="D76" s="162"/>
      <c r="E76" s="162"/>
      <c r="F76" s="162"/>
      <c r="G76" s="162"/>
      <c r="H76" s="162"/>
      <c r="I76" s="162"/>
      <c r="J76" s="162"/>
      <c r="K76" s="162"/>
      <c r="L76" s="162"/>
      <c r="M76" s="162"/>
      <c r="N76" s="162"/>
      <c r="O76" s="162"/>
      <c r="P76" s="162"/>
      <c r="Q76" s="70"/>
      <c r="R76" s="70"/>
      <c r="S76" s="70"/>
      <c r="T76" s="70"/>
      <c r="U76" s="70"/>
      <c r="V76" s="13"/>
      <c r="W76" s="70"/>
      <c r="X76" s="70"/>
      <c r="Y76" s="70"/>
      <c r="Z76" s="70"/>
    </row>
    <row r="77" spans="1:34" ht="30" customHeight="1" x14ac:dyDescent="0.2">
      <c r="A77" s="65"/>
      <c r="B77" s="162"/>
      <c r="C77" s="162"/>
      <c r="D77" s="162"/>
      <c r="E77" s="162"/>
      <c r="F77" s="162"/>
      <c r="G77" s="162"/>
      <c r="H77" s="162"/>
      <c r="I77" s="162"/>
      <c r="J77" s="162"/>
      <c r="K77" s="162"/>
      <c r="L77" s="162"/>
      <c r="M77" s="162"/>
      <c r="N77" s="162"/>
      <c r="O77" s="162"/>
      <c r="P77" s="162"/>
      <c r="Q77" s="70"/>
      <c r="R77" s="70"/>
      <c r="S77" s="70"/>
      <c r="T77" s="70"/>
      <c r="U77" s="70"/>
      <c r="V77" s="13"/>
      <c r="W77" s="70"/>
      <c r="X77" s="70"/>
      <c r="Y77" s="70"/>
      <c r="Z77" s="70"/>
    </row>
    <row r="78" spans="1:34" ht="30" customHeight="1" x14ac:dyDescent="0.2">
      <c r="A78" s="65"/>
      <c r="B78" s="162"/>
      <c r="C78" s="162"/>
      <c r="D78" s="162"/>
      <c r="E78" s="162"/>
      <c r="F78" s="162"/>
      <c r="G78" s="162"/>
      <c r="H78" s="162"/>
      <c r="I78" s="162"/>
      <c r="J78" s="162"/>
      <c r="K78" s="162"/>
      <c r="L78" s="162"/>
      <c r="M78" s="162"/>
      <c r="N78" s="162"/>
      <c r="O78" s="162"/>
      <c r="P78" s="162"/>
      <c r="Q78" s="70"/>
      <c r="R78" s="70"/>
      <c r="S78" s="70"/>
      <c r="T78" s="70"/>
      <c r="U78" s="70"/>
      <c r="V78" s="13"/>
      <c r="W78" s="70"/>
      <c r="X78" s="70"/>
      <c r="Y78" s="70"/>
      <c r="Z78" s="70"/>
    </row>
    <row r="79" spans="1:34" ht="30" customHeight="1" x14ac:dyDescent="0.2">
      <c r="A79" s="65"/>
      <c r="B79" s="162"/>
      <c r="C79" s="162"/>
      <c r="D79" s="162"/>
      <c r="E79" s="162"/>
      <c r="F79" s="162"/>
      <c r="G79" s="162"/>
      <c r="H79" s="162"/>
      <c r="I79" s="162"/>
      <c r="J79" s="162"/>
      <c r="K79" s="162"/>
      <c r="L79" s="162"/>
      <c r="M79" s="162"/>
      <c r="N79" s="162"/>
      <c r="O79" s="162"/>
      <c r="P79" s="162"/>
      <c r="Q79" s="70"/>
      <c r="R79" s="70"/>
      <c r="S79" s="70"/>
      <c r="T79" s="70"/>
      <c r="U79" s="70"/>
      <c r="V79" s="13"/>
      <c r="W79" s="70"/>
      <c r="X79" s="70"/>
      <c r="Y79" s="70"/>
      <c r="Z79" s="70"/>
    </row>
    <row r="80" spans="1:34" ht="30" customHeight="1" x14ac:dyDescent="0.2">
      <c r="A80" s="65"/>
      <c r="B80" s="162"/>
      <c r="C80" s="162"/>
      <c r="D80" s="162"/>
      <c r="E80" s="162"/>
      <c r="F80" s="162"/>
      <c r="G80" s="162"/>
      <c r="H80" s="162"/>
      <c r="I80" s="162"/>
      <c r="J80" s="162"/>
      <c r="K80" s="162"/>
      <c r="L80" s="162"/>
      <c r="M80" s="162"/>
      <c r="N80" s="162"/>
      <c r="O80" s="162"/>
      <c r="P80" s="162"/>
      <c r="Q80" s="70"/>
      <c r="R80" s="70"/>
      <c r="S80" s="70"/>
      <c r="T80" s="70"/>
      <c r="U80" s="70"/>
      <c r="V80" s="13"/>
      <c r="W80" s="70"/>
      <c r="X80" s="70"/>
      <c r="Y80" s="70"/>
      <c r="Z80" s="70"/>
    </row>
    <row r="81" spans="1:32" ht="30" customHeight="1" x14ac:dyDescent="0.2">
      <c r="A81" s="65"/>
      <c r="B81" s="162"/>
      <c r="C81" s="162"/>
      <c r="D81" s="162"/>
      <c r="E81" s="162"/>
      <c r="F81" s="162"/>
      <c r="G81" s="162"/>
      <c r="H81" s="162"/>
      <c r="I81" s="162"/>
      <c r="J81" s="162"/>
      <c r="K81" s="162"/>
      <c r="L81" s="162"/>
      <c r="M81" s="162"/>
      <c r="N81" s="162"/>
      <c r="O81" s="162"/>
      <c r="P81" s="162"/>
      <c r="Q81" s="70"/>
      <c r="R81" s="70"/>
      <c r="S81" s="70"/>
      <c r="T81" s="70"/>
      <c r="U81" s="70"/>
      <c r="V81" s="13"/>
      <c r="W81" s="70"/>
      <c r="X81" s="70"/>
      <c r="Y81" s="70"/>
      <c r="Z81" s="70"/>
    </row>
    <row r="82" spans="1:32" ht="30" customHeight="1" x14ac:dyDescent="0.2">
      <c r="A82" s="65"/>
      <c r="B82" s="162"/>
      <c r="C82" s="162"/>
      <c r="D82" s="162"/>
      <c r="E82" s="162"/>
      <c r="F82" s="162"/>
      <c r="G82" s="162"/>
      <c r="H82" s="162"/>
      <c r="I82" s="162"/>
      <c r="J82" s="162"/>
      <c r="K82" s="162"/>
      <c r="L82" s="162"/>
      <c r="M82" s="162"/>
      <c r="N82" s="162"/>
      <c r="O82" s="162"/>
      <c r="P82" s="162"/>
      <c r="Q82" s="70"/>
      <c r="R82" s="70"/>
      <c r="S82" s="70"/>
      <c r="T82" s="70"/>
      <c r="U82" s="70"/>
      <c r="V82" s="13"/>
      <c r="W82" s="70"/>
      <c r="X82" s="70"/>
      <c r="Y82" s="70"/>
      <c r="Z82" s="70"/>
    </row>
    <row r="83" spans="1:32" ht="30" customHeight="1" x14ac:dyDescent="0.2">
      <c r="A83" s="65"/>
      <c r="B83" s="162"/>
      <c r="C83" s="162"/>
      <c r="D83" s="162"/>
      <c r="E83" s="162"/>
      <c r="F83" s="162"/>
      <c r="G83" s="162"/>
      <c r="H83" s="162"/>
      <c r="I83" s="162"/>
      <c r="J83" s="162"/>
      <c r="K83" s="162"/>
      <c r="L83" s="162"/>
      <c r="M83" s="162"/>
      <c r="N83" s="162"/>
      <c r="O83" s="162"/>
      <c r="P83" s="162"/>
      <c r="Q83" s="70"/>
      <c r="R83" s="70"/>
      <c r="S83" s="70"/>
      <c r="T83" s="70"/>
      <c r="U83" s="70"/>
      <c r="V83" s="13"/>
      <c r="W83" s="70"/>
      <c r="X83" s="70"/>
      <c r="Y83" s="70"/>
      <c r="Z83" s="70"/>
    </row>
    <row r="84" spans="1:32" ht="30" customHeight="1" x14ac:dyDescent="0.2">
      <c r="A84" s="65"/>
      <c r="B84" s="162"/>
      <c r="C84" s="162"/>
      <c r="D84" s="162"/>
      <c r="E84" s="162"/>
      <c r="F84" s="162"/>
      <c r="G84" s="162"/>
      <c r="H84" s="162"/>
      <c r="I84" s="162"/>
      <c r="J84" s="162"/>
      <c r="K84" s="162"/>
      <c r="L84" s="162"/>
      <c r="M84" s="162"/>
      <c r="N84" s="162"/>
      <c r="O84" s="162"/>
      <c r="P84" s="162"/>
      <c r="Q84" s="70"/>
      <c r="R84" s="70"/>
      <c r="S84" s="70"/>
      <c r="T84" s="70"/>
      <c r="U84" s="70"/>
      <c r="V84" s="13"/>
      <c r="W84" s="70"/>
      <c r="X84" s="70"/>
      <c r="Y84" s="70"/>
      <c r="Z84" s="70"/>
    </row>
    <row r="85" spans="1:32" ht="30" customHeight="1" x14ac:dyDescent="0.2">
      <c r="A85" s="65"/>
      <c r="B85" s="162"/>
      <c r="C85" s="162"/>
      <c r="D85" s="162"/>
      <c r="E85" s="162"/>
      <c r="F85" s="162"/>
      <c r="G85" s="162"/>
      <c r="H85" s="162"/>
      <c r="I85" s="162"/>
      <c r="J85" s="162"/>
      <c r="K85" s="162"/>
      <c r="L85" s="162"/>
      <c r="M85" s="162"/>
      <c r="N85" s="162"/>
      <c r="O85" s="162"/>
      <c r="P85" s="162"/>
      <c r="Q85" s="70"/>
      <c r="R85" s="70"/>
      <c r="S85" s="70"/>
      <c r="T85" s="70"/>
      <c r="U85" s="70"/>
      <c r="V85" s="13"/>
      <c r="W85" s="70"/>
      <c r="X85" s="70"/>
      <c r="Y85" s="70"/>
      <c r="Z85" s="70"/>
    </row>
    <row r="86" spans="1:32" ht="30" customHeight="1" x14ac:dyDescent="0.2">
      <c r="A86" s="65"/>
      <c r="B86" s="162"/>
      <c r="C86" s="162"/>
      <c r="D86" s="162"/>
      <c r="E86" s="162"/>
      <c r="F86" s="162"/>
      <c r="G86" s="162"/>
      <c r="H86" s="162"/>
      <c r="I86" s="162"/>
      <c r="J86" s="162"/>
      <c r="K86" s="162"/>
      <c r="L86" s="162"/>
      <c r="M86" s="162"/>
      <c r="N86" s="162"/>
      <c r="O86" s="162"/>
      <c r="P86" s="162"/>
      <c r="Q86" s="70"/>
      <c r="R86" s="70"/>
      <c r="S86" s="70"/>
      <c r="T86" s="70"/>
      <c r="U86" s="70"/>
      <c r="V86" s="13"/>
      <c r="W86" s="70"/>
      <c r="X86" s="70"/>
      <c r="Y86" s="70"/>
      <c r="Z86" s="70"/>
    </row>
    <row r="87" spans="1:32" ht="30" customHeight="1" x14ac:dyDescent="0.2">
      <c r="A87" s="65"/>
      <c r="B87" s="162"/>
      <c r="C87" s="162"/>
      <c r="D87" s="162"/>
      <c r="E87" s="162"/>
      <c r="F87" s="162"/>
      <c r="G87" s="162"/>
      <c r="H87" s="162"/>
      <c r="I87" s="162"/>
      <c r="J87" s="162"/>
      <c r="K87" s="162"/>
      <c r="L87" s="162"/>
      <c r="M87" s="162"/>
      <c r="N87" s="162"/>
      <c r="O87" s="162"/>
      <c r="P87" s="162"/>
      <c r="Q87" s="70"/>
      <c r="R87" s="70"/>
      <c r="S87" s="70"/>
      <c r="T87" s="70"/>
      <c r="U87" s="70"/>
      <c r="V87" s="13"/>
      <c r="W87" s="70"/>
      <c r="X87" s="70"/>
      <c r="Y87" s="70"/>
      <c r="Z87" s="70"/>
    </row>
    <row r="88" spans="1:32" ht="30" customHeight="1" x14ac:dyDescent="0.2">
      <c r="A88" s="65"/>
      <c r="B88" s="162"/>
      <c r="C88" s="162"/>
      <c r="D88" s="162"/>
      <c r="E88" s="162"/>
      <c r="F88" s="162"/>
      <c r="G88" s="162"/>
      <c r="H88" s="162"/>
      <c r="I88" s="162"/>
      <c r="J88" s="162"/>
      <c r="K88" s="162"/>
      <c r="L88" s="162"/>
      <c r="M88" s="162"/>
      <c r="N88" s="162"/>
      <c r="O88" s="162"/>
      <c r="P88" s="162"/>
      <c r="Q88" s="70"/>
      <c r="R88" s="70"/>
      <c r="S88" s="70"/>
      <c r="T88" s="70"/>
      <c r="U88" s="70"/>
      <c r="V88" s="13"/>
      <c r="W88" s="70"/>
      <c r="X88" s="70"/>
      <c r="Y88" s="70"/>
      <c r="Z88" s="70"/>
    </row>
    <row r="89" spans="1:32" ht="30" customHeight="1" x14ac:dyDescent="0.2">
      <c r="A89" s="65"/>
      <c r="B89" s="162"/>
      <c r="C89" s="162"/>
      <c r="D89" s="162"/>
      <c r="E89" s="162"/>
      <c r="F89" s="162"/>
      <c r="G89" s="162"/>
      <c r="H89" s="162"/>
      <c r="I89" s="162"/>
      <c r="J89" s="162"/>
      <c r="K89" s="162"/>
      <c r="L89" s="162"/>
      <c r="M89" s="162"/>
      <c r="N89" s="162"/>
      <c r="O89" s="162"/>
      <c r="P89" s="162"/>
      <c r="Q89" s="70"/>
      <c r="R89" s="70"/>
      <c r="S89" s="70"/>
      <c r="T89" s="70"/>
      <c r="U89" s="70"/>
      <c r="V89" s="13"/>
      <c r="W89" s="70"/>
      <c r="X89" s="70"/>
      <c r="Y89" s="70"/>
      <c r="Z89" s="70"/>
    </row>
    <row r="90" spans="1:32" ht="30" customHeight="1" x14ac:dyDescent="0.2">
      <c r="A90" s="65"/>
      <c r="B90" s="162"/>
      <c r="C90" s="162"/>
      <c r="D90" s="162"/>
      <c r="E90" s="162"/>
      <c r="F90" s="162"/>
      <c r="G90" s="162"/>
      <c r="H90" s="162"/>
      <c r="I90" s="162"/>
      <c r="J90" s="162"/>
      <c r="K90" s="162"/>
      <c r="L90" s="162"/>
      <c r="M90" s="162"/>
      <c r="N90" s="162"/>
      <c r="O90" s="162"/>
      <c r="P90" s="162"/>
      <c r="Q90" s="70"/>
      <c r="R90" s="70"/>
      <c r="S90" s="70"/>
      <c r="T90" s="70"/>
      <c r="U90" s="70"/>
      <c r="V90" s="13"/>
      <c r="W90" s="70"/>
      <c r="X90" s="70"/>
      <c r="Y90" s="70"/>
      <c r="Z90" s="70"/>
    </row>
    <row r="91" spans="1:32" ht="30" customHeight="1" x14ac:dyDescent="0.2">
      <c r="A91" s="65"/>
      <c r="B91" s="162"/>
      <c r="C91" s="162"/>
      <c r="D91" s="162"/>
      <c r="E91" s="162"/>
      <c r="F91" s="162"/>
      <c r="G91" s="162"/>
      <c r="H91" s="162"/>
      <c r="I91" s="162"/>
      <c r="J91" s="162"/>
      <c r="K91" s="162"/>
      <c r="L91" s="162"/>
      <c r="M91" s="162"/>
      <c r="N91" s="162"/>
      <c r="O91" s="162"/>
      <c r="P91" s="162"/>
      <c r="Q91" s="70"/>
      <c r="R91" s="70"/>
      <c r="S91" s="70"/>
      <c r="T91" s="70"/>
      <c r="U91" s="70"/>
      <c r="V91" s="13"/>
      <c r="Y91" s="229"/>
      <c r="Z91" s="14"/>
      <c r="AC91" s="14"/>
      <c r="AD91" s="14"/>
      <c r="AE91" s="14"/>
      <c r="AF91" s="14"/>
    </row>
    <row r="92" spans="1:32" ht="30" customHeight="1" x14ac:dyDescent="0.2">
      <c r="A92" s="65"/>
      <c r="B92" s="162"/>
      <c r="C92" s="162"/>
      <c r="D92" s="162"/>
      <c r="E92" s="162"/>
      <c r="F92" s="162"/>
      <c r="G92" s="162"/>
      <c r="H92" s="162"/>
      <c r="I92" s="162"/>
      <c r="J92" s="162"/>
      <c r="K92" s="162"/>
      <c r="L92" s="162"/>
      <c r="M92" s="162"/>
      <c r="N92" s="162"/>
      <c r="O92" s="162"/>
      <c r="P92" s="162"/>
      <c r="Q92" s="70"/>
      <c r="R92" s="70"/>
      <c r="S92" s="70"/>
      <c r="T92" s="70"/>
      <c r="U92" s="70"/>
      <c r="V92" s="13"/>
      <c r="Y92" s="229" t="s">
        <v>65</v>
      </c>
      <c r="Z92" s="14"/>
      <c r="AC92" s="14"/>
      <c r="AD92" s="14"/>
      <c r="AE92" s="14"/>
      <c r="AF92" s="14"/>
    </row>
    <row r="93" spans="1:32" ht="30" customHeight="1" x14ac:dyDescent="0.2">
      <c r="A93" s="65"/>
      <c r="B93" s="162"/>
      <c r="C93" s="162"/>
      <c r="D93" s="162"/>
      <c r="E93" s="162"/>
      <c r="F93" s="162"/>
      <c r="G93" s="162"/>
      <c r="H93" s="162"/>
      <c r="I93" s="162"/>
      <c r="J93" s="162"/>
      <c r="K93" s="162"/>
      <c r="L93" s="162"/>
      <c r="M93" s="162"/>
      <c r="N93" s="162"/>
      <c r="O93" s="162"/>
      <c r="P93" s="162"/>
      <c r="Q93" s="70"/>
      <c r="R93" s="70"/>
      <c r="S93" s="70"/>
      <c r="T93" s="70"/>
      <c r="U93" s="70"/>
      <c r="V93" s="13"/>
      <c r="Y93" s="230" t="s">
        <v>69</v>
      </c>
      <c r="Z93" s="14"/>
      <c r="AC93" s="14"/>
      <c r="AD93" s="14"/>
      <c r="AE93" s="14"/>
      <c r="AF93" s="14"/>
    </row>
    <row r="94" spans="1:32" ht="30" customHeight="1" x14ac:dyDescent="0.2">
      <c r="A94" s="65"/>
      <c r="B94" s="162"/>
      <c r="C94" s="162"/>
      <c r="D94" s="162"/>
      <c r="E94" s="162"/>
      <c r="F94" s="162"/>
      <c r="G94" s="162"/>
      <c r="H94" s="162"/>
      <c r="I94" s="162"/>
      <c r="J94" s="162"/>
      <c r="K94" s="162"/>
      <c r="L94" s="162"/>
      <c r="M94" s="162"/>
      <c r="N94" s="162"/>
      <c r="O94" s="162"/>
      <c r="P94" s="162"/>
      <c r="Q94" s="70"/>
      <c r="R94" s="70"/>
      <c r="S94" s="70"/>
      <c r="T94" s="70"/>
      <c r="U94" s="70"/>
      <c r="V94" s="13"/>
      <c r="Y94" s="230" t="s">
        <v>82</v>
      </c>
      <c r="Z94" s="14"/>
      <c r="AC94" s="14"/>
      <c r="AD94" s="14"/>
      <c r="AE94" s="14"/>
      <c r="AF94" s="14"/>
    </row>
    <row r="95" spans="1:32" ht="30" customHeight="1" x14ac:dyDescent="0.2">
      <c r="A95" s="65"/>
      <c r="B95" s="162"/>
      <c r="C95" s="162"/>
      <c r="D95" s="162"/>
      <c r="E95" s="162"/>
      <c r="F95" s="162"/>
      <c r="G95" s="162"/>
      <c r="H95" s="162"/>
      <c r="I95" s="162"/>
      <c r="J95" s="162"/>
      <c r="K95" s="162"/>
      <c r="L95" s="162"/>
      <c r="M95" s="162"/>
      <c r="N95" s="162"/>
      <c r="O95" s="162"/>
      <c r="P95" s="162"/>
      <c r="Q95" s="70"/>
      <c r="R95" s="70"/>
      <c r="S95" s="70"/>
      <c r="T95" s="70"/>
      <c r="U95" s="70"/>
      <c r="V95" s="13"/>
      <c r="Y95" s="44"/>
      <c r="Z95" s="14"/>
      <c r="AC95" s="14"/>
      <c r="AD95" s="14"/>
      <c r="AE95" s="14"/>
      <c r="AF95" s="14"/>
    </row>
    <row r="96" spans="1:32" ht="30" customHeight="1" x14ac:dyDescent="0.2">
      <c r="A96" s="65"/>
      <c r="B96" s="65"/>
      <c r="C96" s="65"/>
      <c r="D96" s="65"/>
      <c r="E96" s="65"/>
      <c r="F96" s="65"/>
      <c r="G96" s="65"/>
      <c r="H96" s="65"/>
      <c r="I96" s="65"/>
      <c r="J96" s="65"/>
      <c r="K96" s="65"/>
      <c r="L96" s="65"/>
      <c r="M96" s="65"/>
      <c r="N96" s="65"/>
      <c r="O96" s="65"/>
      <c r="P96" s="65"/>
      <c r="Q96" s="70"/>
      <c r="R96" s="70"/>
      <c r="S96" s="70"/>
      <c r="T96" s="70"/>
      <c r="U96" s="70"/>
      <c r="V96" s="13"/>
      <c r="Y96" s="44"/>
      <c r="Z96" s="14"/>
      <c r="AC96" s="14"/>
      <c r="AD96" s="14"/>
      <c r="AE96" s="14"/>
      <c r="AF96" s="14"/>
    </row>
    <row r="97" spans="1:32" ht="30" customHeight="1" x14ac:dyDescent="0.2">
      <c r="A97" s="65"/>
      <c r="B97" s="65"/>
      <c r="C97" s="65"/>
      <c r="D97" s="65"/>
      <c r="E97" s="65"/>
      <c r="F97" s="65"/>
      <c r="G97" s="65"/>
      <c r="H97" s="65"/>
      <c r="I97" s="65"/>
      <c r="J97" s="65"/>
      <c r="K97" s="65"/>
      <c r="L97" s="65"/>
      <c r="M97" s="65"/>
      <c r="N97" s="65"/>
      <c r="O97" s="65"/>
      <c r="P97" s="65"/>
      <c r="Q97" s="70"/>
      <c r="R97" s="70"/>
      <c r="S97" s="70"/>
      <c r="T97" s="70"/>
      <c r="U97" s="70"/>
      <c r="V97" s="13"/>
      <c r="Y97" s="44"/>
      <c r="Z97" s="14"/>
      <c r="AC97" s="14"/>
      <c r="AD97" s="14"/>
      <c r="AE97" s="14"/>
      <c r="AF97" s="14"/>
    </row>
    <row r="98" spans="1:32" ht="30" customHeight="1" x14ac:dyDescent="0.2">
      <c r="A98" s="65"/>
      <c r="B98" s="65"/>
      <c r="C98" s="65"/>
      <c r="D98" s="65"/>
      <c r="E98" s="65"/>
      <c r="F98" s="65"/>
      <c r="G98" s="65"/>
      <c r="H98" s="65"/>
      <c r="I98" s="65"/>
      <c r="J98" s="65"/>
      <c r="K98" s="65"/>
      <c r="L98" s="65"/>
      <c r="M98" s="65"/>
      <c r="N98" s="65"/>
      <c r="O98" s="65"/>
      <c r="P98" s="65"/>
      <c r="Q98" s="70"/>
      <c r="R98" s="70"/>
      <c r="S98" s="70"/>
      <c r="T98" s="70"/>
      <c r="U98" s="70"/>
      <c r="V98" s="13"/>
      <c r="Y98" s="44"/>
      <c r="Z98" s="14"/>
      <c r="AC98" s="14"/>
      <c r="AD98" s="14"/>
      <c r="AE98" s="14"/>
      <c r="AF98" s="14"/>
    </row>
    <row r="99" spans="1:32" ht="30" customHeight="1" x14ac:dyDescent="0.2">
      <c r="A99" s="65"/>
      <c r="B99" s="65"/>
      <c r="C99" s="65"/>
      <c r="D99" s="65"/>
      <c r="E99" s="65"/>
      <c r="F99" s="65"/>
      <c r="G99" s="65"/>
      <c r="H99" s="65"/>
      <c r="I99" s="65"/>
      <c r="J99" s="65"/>
      <c r="K99" s="65"/>
      <c r="L99" s="65"/>
      <c r="M99" s="65"/>
      <c r="N99" s="65"/>
      <c r="O99" s="65"/>
      <c r="P99" s="65"/>
      <c r="Q99" s="70"/>
      <c r="R99" s="70"/>
      <c r="S99" s="70"/>
      <c r="T99" s="70"/>
      <c r="U99" s="70"/>
      <c r="V99" s="13"/>
      <c r="Y99" s="44"/>
      <c r="Z99" s="14"/>
      <c r="AC99" s="14"/>
      <c r="AD99" s="14"/>
      <c r="AE99" s="14"/>
      <c r="AF99" s="14"/>
    </row>
    <row r="100" spans="1:32" ht="30" customHeight="1" x14ac:dyDescent="0.2">
      <c r="A100" s="65"/>
      <c r="B100" s="65"/>
      <c r="C100" s="65"/>
      <c r="D100" s="65"/>
      <c r="E100" s="65"/>
      <c r="F100" s="65"/>
      <c r="G100" s="65"/>
      <c r="H100" s="65"/>
      <c r="I100" s="65"/>
      <c r="J100" s="65"/>
      <c r="K100" s="65"/>
      <c r="L100" s="65"/>
      <c r="M100" s="65"/>
      <c r="N100" s="65"/>
      <c r="O100" s="65"/>
      <c r="P100" s="65"/>
      <c r="Q100" s="70"/>
      <c r="R100" s="70"/>
      <c r="S100" s="70"/>
      <c r="T100" s="70"/>
      <c r="U100" s="70"/>
      <c r="V100" s="13"/>
      <c r="Y100" s="44"/>
      <c r="Z100" s="14"/>
      <c r="AC100" s="14"/>
      <c r="AD100" s="14"/>
      <c r="AE100" s="14"/>
      <c r="AF100" s="14"/>
    </row>
    <row r="101" spans="1:32" ht="30" customHeight="1" x14ac:dyDescent="0.2">
      <c r="A101" s="65"/>
      <c r="B101" s="65"/>
      <c r="C101" s="65"/>
      <c r="D101" s="65"/>
      <c r="E101" s="65"/>
      <c r="F101" s="65"/>
      <c r="G101" s="65"/>
      <c r="H101" s="65"/>
      <c r="I101" s="65"/>
      <c r="J101" s="65"/>
      <c r="K101" s="65"/>
      <c r="L101" s="65"/>
      <c r="M101" s="65"/>
      <c r="N101" s="65"/>
      <c r="O101" s="65"/>
      <c r="P101" s="65"/>
      <c r="Q101" s="70"/>
      <c r="R101" s="70"/>
      <c r="S101" s="70"/>
      <c r="T101" s="70"/>
      <c r="U101" s="70"/>
      <c r="V101" s="13"/>
      <c r="Y101" s="44"/>
      <c r="Z101" s="14"/>
      <c r="AC101" s="14"/>
      <c r="AD101" s="14"/>
      <c r="AE101" s="14"/>
      <c r="AF101" s="14"/>
    </row>
    <row r="102" spans="1:32" ht="30" customHeight="1" x14ac:dyDescent="0.2">
      <c r="A102" s="65"/>
      <c r="B102" s="65"/>
      <c r="C102" s="65"/>
      <c r="D102" s="65"/>
      <c r="E102" s="65"/>
      <c r="F102" s="65"/>
      <c r="G102" s="65"/>
      <c r="H102" s="65"/>
      <c r="I102" s="65"/>
      <c r="J102" s="65"/>
      <c r="K102" s="65"/>
      <c r="L102" s="65"/>
      <c r="M102" s="65"/>
      <c r="N102" s="65"/>
      <c r="O102" s="65"/>
      <c r="P102" s="65"/>
      <c r="Q102" s="70"/>
      <c r="R102" s="70"/>
      <c r="S102" s="70"/>
      <c r="T102" s="70"/>
      <c r="U102" s="70"/>
      <c r="V102" s="13"/>
      <c r="Y102" s="44"/>
      <c r="Z102" s="14"/>
      <c r="AC102" s="14"/>
      <c r="AD102" s="14"/>
      <c r="AE102" s="14"/>
      <c r="AF102" s="14"/>
    </row>
    <row r="103" spans="1:32" ht="30" customHeight="1" x14ac:dyDescent="0.2">
      <c r="A103" s="65"/>
      <c r="B103" s="65"/>
      <c r="C103" s="65"/>
      <c r="D103" s="65"/>
      <c r="E103" s="65"/>
      <c r="F103" s="65"/>
      <c r="G103" s="65"/>
      <c r="H103" s="65"/>
      <c r="I103" s="65"/>
      <c r="J103" s="65"/>
      <c r="K103" s="65"/>
      <c r="L103" s="65"/>
      <c r="M103" s="65"/>
      <c r="N103" s="65"/>
      <c r="O103" s="65"/>
      <c r="P103" s="65"/>
      <c r="Q103" s="70"/>
      <c r="R103" s="70"/>
      <c r="S103" s="70"/>
      <c r="T103" s="70"/>
      <c r="U103" s="70"/>
      <c r="V103" s="13"/>
      <c r="Y103" s="44"/>
      <c r="Z103" s="14"/>
      <c r="AC103" s="14"/>
      <c r="AD103" s="14"/>
      <c r="AE103" s="14"/>
      <c r="AF103" s="14"/>
    </row>
    <row r="104" spans="1:32" ht="30" customHeight="1" x14ac:dyDescent="0.2">
      <c r="A104" s="65"/>
      <c r="B104" s="65"/>
      <c r="C104" s="65"/>
      <c r="D104" s="65"/>
      <c r="E104" s="65"/>
      <c r="F104" s="65"/>
      <c r="G104" s="65"/>
      <c r="H104" s="65"/>
      <c r="I104" s="65"/>
      <c r="J104" s="65"/>
      <c r="K104" s="65"/>
      <c r="L104" s="65"/>
      <c r="M104" s="65"/>
      <c r="N104" s="65"/>
      <c r="O104" s="65"/>
      <c r="P104" s="65"/>
      <c r="Q104" s="70"/>
      <c r="R104" s="70"/>
      <c r="S104" s="70"/>
      <c r="T104" s="70"/>
      <c r="U104" s="70"/>
      <c r="V104" s="13"/>
      <c r="Y104" s="44"/>
      <c r="Z104" s="14"/>
      <c r="AC104" s="14"/>
      <c r="AD104" s="14"/>
      <c r="AE104" s="14"/>
      <c r="AF104" s="14"/>
    </row>
    <row r="105" spans="1:32" ht="30" customHeight="1" x14ac:dyDescent="0.2">
      <c r="A105" s="65"/>
      <c r="B105" s="65"/>
      <c r="C105" s="65"/>
      <c r="D105" s="65"/>
      <c r="E105" s="65"/>
      <c r="F105" s="65"/>
      <c r="G105" s="65"/>
      <c r="H105" s="65"/>
      <c r="I105" s="65"/>
      <c r="J105" s="65"/>
      <c r="K105" s="65"/>
      <c r="L105" s="65"/>
      <c r="M105" s="65"/>
      <c r="N105" s="65"/>
      <c r="O105" s="65"/>
      <c r="P105" s="65"/>
      <c r="Q105" s="70"/>
      <c r="R105" s="70"/>
      <c r="S105" s="70"/>
      <c r="T105" s="70"/>
      <c r="U105" s="70"/>
      <c r="V105" s="13"/>
      <c r="Y105" s="44"/>
      <c r="Z105" s="14"/>
      <c r="AC105" s="14"/>
      <c r="AD105" s="14"/>
      <c r="AE105" s="14"/>
      <c r="AF105" s="14"/>
    </row>
    <row r="106" spans="1:32" ht="30" customHeight="1" x14ac:dyDescent="0.2">
      <c r="A106" s="65"/>
      <c r="B106" s="65"/>
      <c r="C106" s="65"/>
      <c r="D106" s="65"/>
      <c r="E106" s="65"/>
      <c r="F106" s="65"/>
      <c r="G106" s="65"/>
      <c r="H106" s="65"/>
      <c r="I106" s="65"/>
      <c r="J106" s="65"/>
      <c r="K106" s="65"/>
      <c r="L106" s="65"/>
      <c r="M106" s="65"/>
      <c r="N106" s="65"/>
      <c r="O106" s="65"/>
      <c r="P106" s="65"/>
      <c r="Q106" s="70"/>
      <c r="R106" s="70"/>
      <c r="S106" s="70"/>
      <c r="T106" s="70"/>
      <c r="U106" s="70"/>
      <c r="V106" s="13"/>
      <c r="Y106" s="44"/>
      <c r="Z106" s="14"/>
      <c r="AC106" s="14"/>
      <c r="AD106" s="14"/>
      <c r="AE106" s="14"/>
      <c r="AF106" s="14"/>
    </row>
    <row r="107" spans="1:32" ht="30" customHeight="1" x14ac:dyDescent="0.2">
      <c r="A107" s="65"/>
      <c r="B107" s="65"/>
      <c r="C107" s="65"/>
      <c r="D107" s="65"/>
      <c r="E107" s="65"/>
      <c r="F107" s="65"/>
      <c r="G107" s="65"/>
      <c r="H107" s="65"/>
      <c r="I107" s="65"/>
      <c r="J107" s="65"/>
      <c r="K107" s="65"/>
      <c r="L107" s="65"/>
      <c r="M107" s="65"/>
      <c r="N107" s="65"/>
      <c r="O107" s="65"/>
      <c r="P107" s="65"/>
      <c r="Q107" s="70"/>
      <c r="R107" s="70"/>
      <c r="S107" s="70"/>
      <c r="T107" s="70"/>
      <c r="U107" s="70"/>
      <c r="V107" s="13"/>
      <c r="Y107" s="44"/>
      <c r="Z107" s="14"/>
      <c r="AC107" s="14"/>
      <c r="AD107" s="14"/>
      <c r="AE107" s="14"/>
      <c r="AF107" s="14"/>
    </row>
    <row r="108" spans="1:32" ht="30" customHeight="1" x14ac:dyDescent="0.2">
      <c r="A108" s="65"/>
      <c r="B108" s="65"/>
      <c r="C108" s="65"/>
      <c r="D108" s="65"/>
      <c r="E108" s="65"/>
      <c r="F108" s="65"/>
      <c r="G108" s="65"/>
      <c r="H108" s="65"/>
      <c r="I108" s="65"/>
      <c r="J108" s="65"/>
      <c r="K108" s="65"/>
      <c r="L108" s="65"/>
      <c r="M108" s="65"/>
      <c r="N108" s="65"/>
      <c r="O108" s="65"/>
      <c r="P108" s="65"/>
      <c r="Q108" s="70"/>
      <c r="R108" s="70"/>
      <c r="S108" s="70"/>
      <c r="T108" s="70"/>
      <c r="U108" s="70"/>
      <c r="V108" s="13"/>
      <c r="Y108" s="44"/>
      <c r="Z108" s="14"/>
      <c r="AC108" s="14"/>
      <c r="AD108" s="14"/>
      <c r="AE108" s="14"/>
      <c r="AF108" s="14"/>
    </row>
    <row r="109" spans="1:32" ht="30" customHeight="1" x14ac:dyDescent="0.2">
      <c r="A109" s="65"/>
      <c r="B109" s="65"/>
      <c r="C109" s="65"/>
      <c r="D109" s="65"/>
      <c r="E109" s="65"/>
      <c r="F109" s="65"/>
      <c r="G109" s="65"/>
      <c r="H109" s="65"/>
      <c r="I109" s="65"/>
      <c r="J109" s="65"/>
      <c r="K109" s="65"/>
      <c r="L109" s="65"/>
      <c r="M109" s="65"/>
      <c r="N109" s="65"/>
      <c r="O109" s="65"/>
      <c r="P109" s="65"/>
      <c r="Q109" s="70"/>
      <c r="R109" s="70"/>
      <c r="S109" s="70"/>
      <c r="T109" s="70"/>
      <c r="U109" s="70"/>
      <c r="V109" s="13"/>
      <c r="Y109" s="44"/>
      <c r="Z109" s="14"/>
      <c r="AC109" s="14"/>
      <c r="AD109" s="14"/>
      <c r="AE109" s="14"/>
      <c r="AF109" s="14"/>
    </row>
    <row r="110" spans="1:32" ht="30" customHeight="1" x14ac:dyDescent="0.2">
      <c r="A110" s="65"/>
      <c r="B110" s="65"/>
      <c r="C110" s="65"/>
      <c r="D110" s="65"/>
      <c r="E110" s="65"/>
      <c r="F110" s="65"/>
      <c r="G110" s="65"/>
      <c r="H110" s="65"/>
      <c r="I110" s="65"/>
      <c r="J110" s="65"/>
      <c r="K110" s="65"/>
      <c r="L110" s="65"/>
      <c r="M110" s="65"/>
      <c r="N110" s="65"/>
      <c r="O110" s="65"/>
      <c r="P110" s="65"/>
      <c r="Q110" s="70"/>
      <c r="R110" s="70"/>
      <c r="S110" s="70"/>
      <c r="T110" s="70"/>
      <c r="U110" s="70"/>
      <c r="V110" s="13"/>
      <c r="Y110" s="44"/>
      <c r="Z110" s="14"/>
      <c r="AC110" s="14"/>
      <c r="AD110" s="14"/>
      <c r="AE110" s="14"/>
      <c r="AF110" s="14"/>
    </row>
    <row r="111" spans="1:32" ht="30" customHeight="1" x14ac:dyDescent="0.2">
      <c r="A111" s="65"/>
      <c r="B111" s="65"/>
      <c r="C111" s="65"/>
      <c r="D111" s="65"/>
      <c r="E111" s="65"/>
      <c r="F111" s="65"/>
      <c r="G111" s="65"/>
      <c r="H111" s="65"/>
      <c r="I111" s="65"/>
      <c r="J111" s="65"/>
      <c r="K111" s="65"/>
      <c r="L111" s="65"/>
      <c r="M111" s="65"/>
      <c r="N111" s="65"/>
      <c r="O111" s="65"/>
      <c r="P111" s="65"/>
      <c r="Q111" s="70"/>
      <c r="R111" s="70"/>
      <c r="S111" s="70"/>
      <c r="T111" s="70"/>
      <c r="U111" s="70"/>
      <c r="V111" s="13"/>
      <c r="Y111" s="44"/>
      <c r="Z111" s="14"/>
      <c r="AC111" s="14"/>
      <c r="AD111" s="14"/>
      <c r="AE111" s="14"/>
      <c r="AF111" s="14"/>
    </row>
    <row r="112" spans="1:32" ht="30" customHeight="1" x14ac:dyDescent="0.2">
      <c r="A112" s="65"/>
      <c r="B112" s="65"/>
      <c r="C112" s="65"/>
      <c r="D112" s="65"/>
      <c r="E112" s="65"/>
      <c r="F112" s="65"/>
      <c r="G112" s="65"/>
      <c r="H112" s="65"/>
      <c r="I112" s="65"/>
      <c r="J112" s="65"/>
      <c r="K112" s="65"/>
      <c r="L112" s="65"/>
      <c r="M112" s="65"/>
      <c r="N112" s="65"/>
      <c r="O112" s="65"/>
      <c r="P112" s="65"/>
      <c r="Q112" s="70"/>
      <c r="R112" s="70"/>
      <c r="S112" s="70"/>
      <c r="T112" s="70"/>
      <c r="U112" s="70"/>
      <c r="V112" s="13"/>
      <c r="Y112" s="44"/>
      <c r="Z112" s="14"/>
      <c r="AC112" s="14"/>
      <c r="AD112" s="14"/>
      <c r="AE112" s="14"/>
      <c r="AF112" s="14"/>
    </row>
    <row r="113" spans="1:32" ht="30" customHeight="1" x14ac:dyDescent="0.2">
      <c r="A113" s="65"/>
      <c r="B113" s="65"/>
      <c r="C113" s="65"/>
      <c r="D113" s="65"/>
      <c r="E113" s="65"/>
      <c r="F113" s="65"/>
      <c r="G113" s="65"/>
      <c r="H113" s="65"/>
      <c r="I113" s="65"/>
      <c r="J113" s="65"/>
      <c r="K113" s="65"/>
      <c r="L113" s="65"/>
      <c r="M113" s="65"/>
      <c r="N113" s="65"/>
      <c r="O113" s="65"/>
      <c r="P113" s="65"/>
      <c r="Q113" s="70"/>
      <c r="R113" s="70"/>
      <c r="S113" s="70"/>
      <c r="T113" s="70"/>
      <c r="U113" s="70"/>
      <c r="V113" s="13"/>
      <c r="Y113" s="44"/>
      <c r="Z113" s="14"/>
      <c r="AC113" s="14"/>
      <c r="AD113" s="14"/>
      <c r="AE113" s="14"/>
      <c r="AF113" s="14"/>
    </row>
    <row r="114" spans="1:32" ht="30" customHeight="1" x14ac:dyDescent="0.2">
      <c r="A114" s="65"/>
      <c r="B114" s="65"/>
      <c r="C114" s="65"/>
      <c r="D114" s="65"/>
      <c r="E114" s="65"/>
      <c r="F114" s="65"/>
      <c r="G114" s="65"/>
      <c r="H114" s="65"/>
      <c r="I114" s="65"/>
      <c r="J114" s="65"/>
      <c r="K114" s="65"/>
      <c r="L114" s="65"/>
      <c r="M114" s="65"/>
      <c r="N114" s="65"/>
      <c r="O114" s="65"/>
      <c r="P114" s="65"/>
      <c r="Q114" s="70"/>
      <c r="R114" s="70"/>
      <c r="S114" s="70"/>
      <c r="T114" s="70"/>
      <c r="U114" s="70"/>
      <c r="V114" s="13"/>
      <c r="Y114" s="45"/>
      <c r="Z114" s="14"/>
      <c r="AC114" s="14"/>
      <c r="AD114" s="14"/>
      <c r="AE114" s="14"/>
      <c r="AF114" s="14"/>
    </row>
    <row r="115" spans="1:32" ht="30" customHeight="1" x14ac:dyDescent="0.2">
      <c r="A115" s="65"/>
      <c r="B115" s="65"/>
      <c r="C115" s="65"/>
      <c r="D115" s="65"/>
      <c r="E115" s="65"/>
      <c r="F115" s="65"/>
      <c r="G115" s="65"/>
      <c r="H115" s="65"/>
      <c r="I115" s="65"/>
      <c r="J115" s="65"/>
      <c r="K115" s="65"/>
      <c r="L115" s="65"/>
      <c r="M115" s="65"/>
      <c r="N115" s="65"/>
      <c r="O115" s="65"/>
      <c r="P115" s="65"/>
      <c r="Q115" s="70"/>
      <c r="R115" s="70"/>
      <c r="S115" s="70"/>
      <c r="T115" s="70"/>
      <c r="U115" s="70"/>
      <c r="V115" s="13"/>
      <c r="Y115" s="44"/>
      <c r="Z115" s="14"/>
      <c r="AC115" s="14"/>
      <c r="AD115" s="14"/>
      <c r="AE115" s="14"/>
      <c r="AF115" s="14"/>
    </row>
    <row r="116" spans="1:32" ht="30" customHeight="1" x14ac:dyDescent="0.2">
      <c r="A116" s="65"/>
      <c r="B116" s="65"/>
      <c r="C116" s="65"/>
      <c r="D116" s="65"/>
      <c r="E116" s="65"/>
      <c r="F116" s="65"/>
      <c r="G116" s="65"/>
      <c r="H116" s="65"/>
      <c r="I116" s="65"/>
      <c r="J116" s="65"/>
      <c r="K116" s="65"/>
      <c r="L116" s="65"/>
      <c r="M116" s="65"/>
      <c r="N116" s="65"/>
      <c r="O116" s="65"/>
      <c r="P116" s="65"/>
      <c r="Q116" s="70"/>
      <c r="R116" s="70"/>
      <c r="S116" s="70"/>
      <c r="T116" s="70"/>
      <c r="U116" s="70"/>
      <c r="V116" s="13"/>
      <c r="Y116" s="44"/>
      <c r="Z116" s="14"/>
      <c r="AC116" s="14"/>
      <c r="AD116" s="14"/>
      <c r="AE116" s="14"/>
      <c r="AF116" s="14"/>
    </row>
    <row r="117" spans="1:32" ht="30" customHeight="1" x14ac:dyDescent="0.2">
      <c r="A117" s="65"/>
      <c r="B117" s="65"/>
      <c r="C117" s="65"/>
      <c r="D117" s="65"/>
      <c r="E117" s="65"/>
      <c r="F117" s="65"/>
      <c r="G117" s="65"/>
      <c r="H117" s="65"/>
      <c r="I117" s="65"/>
      <c r="J117" s="65"/>
      <c r="K117" s="65"/>
      <c r="L117" s="65"/>
      <c r="M117" s="65"/>
      <c r="N117" s="65"/>
      <c r="O117" s="65"/>
      <c r="P117" s="65"/>
      <c r="Q117" s="70"/>
      <c r="R117" s="70"/>
      <c r="S117" s="70"/>
      <c r="T117" s="70"/>
      <c r="U117" s="70"/>
      <c r="V117" s="13"/>
      <c r="Y117" s="45"/>
      <c r="Z117" s="14"/>
      <c r="AC117" s="14"/>
      <c r="AD117" s="14"/>
      <c r="AE117" s="14"/>
      <c r="AF117" s="14"/>
    </row>
    <row r="118" spans="1:32" ht="30" customHeight="1" x14ac:dyDescent="0.2">
      <c r="A118" s="65"/>
      <c r="B118" s="65"/>
      <c r="C118" s="65"/>
      <c r="D118" s="65"/>
      <c r="E118" s="65"/>
      <c r="F118" s="65"/>
      <c r="G118" s="65"/>
      <c r="H118" s="65"/>
      <c r="I118" s="65"/>
      <c r="J118" s="65"/>
      <c r="K118" s="65"/>
      <c r="L118" s="65"/>
      <c r="M118" s="65"/>
      <c r="N118" s="65"/>
      <c r="O118" s="65"/>
      <c r="P118" s="65"/>
      <c r="Q118" s="70"/>
      <c r="R118" s="70"/>
      <c r="S118" s="70"/>
      <c r="T118" s="70"/>
      <c r="U118" s="70"/>
      <c r="V118" s="13"/>
      <c r="Y118" s="45"/>
      <c r="Z118" s="14"/>
      <c r="AC118" s="14"/>
      <c r="AD118" s="14"/>
      <c r="AE118" s="14"/>
      <c r="AF118" s="14"/>
    </row>
    <row r="119" spans="1:32" ht="30" customHeight="1" x14ac:dyDescent="0.2">
      <c r="A119" s="38"/>
      <c r="B119" s="38"/>
      <c r="C119" s="38"/>
      <c r="D119" s="38"/>
      <c r="E119" s="38"/>
      <c r="F119" s="38"/>
      <c r="G119" s="38"/>
      <c r="H119" s="38"/>
      <c r="I119" s="38"/>
      <c r="J119" s="38"/>
      <c r="K119" s="38"/>
      <c r="L119" s="38"/>
      <c r="M119" s="38"/>
      <c r="N119" s="38"/>
      <c r="O119" s="38"/>
      <c r="P119" s="38"/>
      <c r="Q119" s="14"/>
      <c r="R119" s="14"/>
      <c r="S119" s="14"/>
      <c r="T119" s="14"/>
      <c r="U119" s="14"/>
      <c r="V119" s="13"/>
      <c r="Y119" s="44"/>
      <c r="Z119" s="14"/>
      <c r="AC119" s="14"/>
      <c r="AD119" s="14"/>
      <c r="AE119" s="14"/>
      <c r="AF119" s="14"/>
    </row>
    <row r="120" spans="1:32" ht="30" customHeight="1" x14ac:dyDescent="0.2">
      <c r="A120" s="38"/>
      <c r="B120" s="38"/>
      <c r="C120" s="38"/>
      <c r="D120" s="38"/>
      <c r="E120" s="38"/>
      <c r="F120" s="38"/>
      <c r="G120" s="38"/>
      <c r="H120" s="38"/>
      <c r="I120" s="38"/>
      <c r="J120" s="38"/>
      <c r="K120" s="38"/>
      <c r="L120" s="38"/>
      <c r="M120" s="38"/>
      <c r="N120" s="38"/>
      <c r="O120" s="38"/>
      <c r="P120" s="38"/>
      <c r="Q120" s="14"/>
      <c r="R120" s="14"/>
      <c r="S120" s="14"/>
      <c r="T120" s="14"/>
      <c r="U120" s="14"/>
      <c r="V120" s="13"/>
      <c r="Y120" s="45"/>
      <c r="Z120" s="14"/>
      <c r="AC120" s="14"/>
      <c r="AD120" s="14"/>
      <c r="AE120" s="14"/>
      <c r="AF120" s="14"/>
    </row>
    <row r="121" spans="1:32" ht="56.25" customHeight="1" x14ac:dyDescent="0.2">
      <c r="A121" s="38"/>
      <c r="B121" s="38"/>
      <c r="C121" s="38"/>
      <c r="D121" s="38"/>
      <c r="E121" s="38"/>
      <c r="F121" s="38"/>
      <c r="G121" s="38"/>
      <c r="H121" s="38"/>
      <c r="I121" s="38"/>
      <c r="J121" s="38"/>
      <c r="K121" s="38"/>
      <c r="L121" s="163"/>
      <c r="M121" s="163"/>
      <c r="N121" s="38"/>
      <c r="O121" s="38"/>
      <c r="P121" s="38"/>
      <c r="Q121" s="14"/>
      <c r="R121" s="14"/>
      <c r="S121" s="14"/>
      <c r="T121" s="14"/>
      <c r="U121" s="14"/>
      <c r="V121" s="13"/>
      <c r="Y121" s="44"/>
      <c r="Z121" s="14"/>
      <c r="AC121" s="14"/>
      <c r="AD121" s="14"/>
      <c r="AE121" s="14"/>
      <c r="AF121" s="14"/>
    </row>
    <row r="122" spans="1:32" ht="29.25" customHeight="1" x14ac:dyDescent="0.2">
      <c r="A122" s="38"/>
      <c r="B122" s="38"/>
      <c r="C122" s="38"/>
      <c r="D122" s="38"/>
      <c r="E122" s="38"/>
      <c r="F122" s="38"/>
      <c r="G122" s="38"/>
      <c r="H122" s="38"/>
      <c r="I122" s="38"/>
      <c r="J122" s="38"/>
      <c r="K122" s="38"/>
      <c r="L122" s="38" t="s">
        <v>17</v>
      </c>
      <c r="M122" s="38"/>
      <c r="N122" s="38"/>
      <c r="O122" s="38"/>
      <c r="P122" s="38"/>
      <c r="Q122" s="14"/>
      <c r="R122" s="14"/>
      <c r="S122" s="164" t="s">
        <v>100</v>
      </c>
      <c r="T122" s="164"/>
      <c r="U122" s="14"/>
      <c r="V122" s="13"/>
      <c r="Y122" s="45"/>
      <c r="Z122" s="14"/>
      <c r="AC122" s="14"/>
      <c r="AD122" s="14"/>
      <c r="AE122" s="14"/>
      <c r="AF122" s="14"/>
    </row>
    <row r="123" spans="1:32" ht="18" customHeight="1" x14ac:dyDescent="0.2">
      <c r="A123" s="38"/>
      <c r="B123" s="38"/>
      <c r="C123" s="38"/>
      <c r="D123" s="38"/>
      <c r="E123" s="38"/>
      <c r="F123" s="38"/>
      <c r="G123" s="38"/>
      <c r="H123" s="38"/>
      <c r="I123" s="38"/>
      <c r="J123" s="38"/>
      <c r="K123" s="38"/>
      <c r="L123" s="38" t="s">
        <v>103</v>
      </c>
      <c r="M123" s="38"/>
      <c r="N123" s="38"/>
      <c r="O123" s="38"/>
      <c r="P123" s="38"/>
      <c r="Q123" s="14"/>
      <c r="R123" s="14"/>
      <c r="S123" s="164" t="s">
        <v>98</v>
      </c>
      <c r="T123" s="164"/>
      <c r="U123" s="14"/>
      <c r="V123" s="13"/>
      <c r="Y123" s="45"/>
      <c r="Z123" s="14"/>
      <c r="AC123" s="14"/>
      <c r="AD123" s="14"/>
      <c r="AE123" s="14"/>
      <c r="AF123" s="14"/>
    </row>
    <row r="124" spans="1:32" ht="33" customHeight="1" x14ac:dyDescent="0.2">
      <c r="A124" s="38"/>
      <c r="B124" s="38"/>
      <c r="C124" s="38"/>
      <c r="D124" s="38"/>
      <c r="E124" s="38"/>
      <c r="F124" s="38"/>
      <c r="G124" s="38"/>
      <c r="H124" s="38"/>
      <c r="I124" s="38"/>
      <c r="J124" s="38"/>
      <c r="K124" s="38"/>
      <c r="L124" s="38" t="s">
        <v>104</v>
      </c>
      <c r="M124" s="38"/>
      <c r="N124" s="38"/>
      <c r="O124" s="38"/>
      <c r="P124" s="38"/>
      <c r="Q124" s="14"/>
      <c r="R124" s="14"/>
      <c r="S124" s="164" t="s">
        <v>94</v>
      </c>
      <c r="T124" s="164"/>
      <c r="U124" s="14"/>
      <c r="V124" s="13"/>
      <c r="Y124" s="45"/>
      <c r="Z124" s="14"/>
      <c r="AC124" s="14"/>
      <c r="AD124" s="14"/>
      <c r="AE124" s="14"/>
      <c r="AF124" s="14"/>
    </row>
    <row r="125" spans="1:32" ht="34.5" customHeight="1" x14ac:dyDescent="0.2">
      <c r="A125" s="38"/>
      <c r="B125" s="38"/>
      <c r="C125" s="38"/>
      <c r="D125" s="38"/>
      <c r="E125" s="38"/>
      <c r="F125" s="38"/>
      <c r="G125" s="38"/>
      <c r="H125" s="38"/>
      <c r="I125" s="38"/>
      <c r="J125" s="38"/>
      <c r="K125" s="38"/>
      <c r="L125" s="38" t="s">
        <v>105</v>
      </c>
      <c r="M125" s="38"/>
      <c r="N125" s="38"/>
      <c r="O125" s="38"/>
      <c r="P125" s="38"/>
      <c r="Q125" s="14"/>
      <c r="R125" s="14"/>
      <c r="S125" s="164" t="s">
        <v>173</v>
      </c>
      <c r="T125" s="164"/>
      <c r="U125" s="14"/>
      <c r="V125" s="13"/>
      <c r="Y125" s="45"/>
      <c r="Z125" s="14"/>
      <c r="AC125" s="14"/>
      <c r="AD125" s="14"/>
      <c r="AE125" s="14"/>
      <c r="AF125" s="14"/>
    </row>
    <row r="126" spans="1:32" ht="45" customHeight="1" x14ac:dyDescent="0.2">
      <c r="A126" s="38"/>
      <c r="B126" s="38"/>
      <c r="C126" s="38"/>
      <c r="D126" s="38"/>
      <c r="E126" s="38"/>
      <c r="F126" s="38"/>
      <c r="G126" s="38"/>
      <c r="H126" s="38"/>
      <c r="I126" s="38"/>
      <c r="J126" s="38"/>
      <c r="K126" s="38"/>
      <c r="L126" s="38" t="s">
        <v>106</v>
      </c>
      <c r="M126" s="38"/>
      <c r="N126" s="38"/>
      <c r="O126" s="38"/>
      <c r="P126" s="38"/>
      <c r="Q126" s="14"/>
      <c r="R126" s="14"/>
      <c r="S126" s="164" t="s">
        <v>95</v>
      </c>
      <c r="T126" s="164"/>
      <c r="U126" s="14"/>
      <c r="V126" s="13"/>
      <c r="Y126" s="45"/>
      <c r="Z126" s="14"/>
      <c r="AC126" s="14"/>
      <c r="AD126" s="14"/>
      <c r="AE126" s="14"/>
      <c r="AF126" s="14"/>
    </row>
    <row r="127" spans="1:32" ht="30" customHeight="1" x14ac:dyDescent="0.2">
      <c r="A127" s="38"/>
      <c r="B127" s="38"/>
      <c r="C127" s="38"/>
      <c r="D127" s="38"/>
      <c r="E127" s="38"/>
      <c r="F127" s="38"/>
      <c r="G127" s="38"/>
      <c r="H127" s="38"/>
      <c r="I127" s="38"/>
      <c r="J127" s="38"/>
      <c r="K127" s="38"/>
      <c r="L127" s="38" t="s">
        <v>171</v>
      </c>
      <c r="M127" s="38"/>
      <c r="N127" s="38"/>
      <c r="O127" s="38"/>
      <c r="P127" s="38"/>
      <c r="Q127" s="14"/>
      <c r="R127" s="14"/>
      <c r="S127" s="164" t="s">
        <v>96</v>
      </c>
      <c r="T127" s="14"/>
      <c r="U127" s="14"/>
      <c r="V127" s="13"/>
      <c r="Y127" s="45"/>
      <c r="Z127" s="14"/>
      <c r="AC127" s="14"/>
      <c r="AD127" s="14"/>
      <c r="AE127" s="14"/>
      <c r="AF127" s="14"/>
    </row>
    <row r="128" spans="1:32" ht="30" customHeight="1" x14ac:dyDescent="0.2">
      <c r="A128" s="38"/>
      <c r="B128" s="38"/>
      <c r="C128" s="38"/>
      <c r="D128" s="38"/>
      <c r="E128" s="38"/>
      <c r="F128" s="38"/>
      <c r="G128" s="38"/>
      <c r="H128" s="38"/>
      <c r="I128" s="38"/>
      <c r="J128" s="38"/>
      <c r="K128" s="38"/>
      <c r="L128" s="38" t="s">
        <v>115</v>
      </c>
      <c r="M128" s="38"/>
      <c r="N128" s="38"/>
      <c r="O128" s="38"/>
      <c r="P128" s="38"/>
      <c r="Q128" s="14"/>
      <c r="R128" s="14"/>
      <c r="S128" s="14" t="s">
        <v>180</v>
      </c>
      <c r="T128" s="14"/>
      <c r="U128" s="14"/>
      <c r="V128" s="13"/>
      <c r="Y128" s="44"/>
      <c r="Z128" s="14"/>
      <c r="AC128" s="14"/>
      <c r="AD128" s="14"/>
      <c r="AE128" s="14"/>
      <c r="AF128" s="14"/>
    </row>
    <row r="129" spans="1:32" ht="30" customHeight="1" x14ac:dyDescent="0.2">
      <c r="A129" s="38"/>
      <c r="B129" s="38"/>
      <c r="C129" s="38"/>
      <c r="D129" s="38"/>
      <c r="E129" s="38"/>
      <c r="F129" s="38"/>
      <c r="G129" s="38"/>
      <c r="H129" s="38"/>
      <c r="I129" s="38"/>
      <c r="J129" s="38"/>
      <c r="K129" s="38"/>
      <c r="L129" s="38"/>
      <c r="M129" s="38"/>
      <c r="N129" s="38"/>
      <c r="O129" s="38"/>
      <c r="P129" s="38"/>
      <c r="Q129" s="14"/>
      <c r="R129" s="14"/>
      <c r="S129" s="14"/>
      <c r="T129" s="14"/>
      <c r="U129" s="14"/>
      <c r="V129" s="13"/>
      <c r="Y129" s="45"/>
      <c r="Z129" s="14"/>
      <c r="AC129" s="14"/>
      <c r="AD129" s="14"/>
      <c r="AE129" s="14"/>
      <c r="AF129" s="14"/>
    </row>
    <row r="130" spans="1:32" ht="30" customHeight="1" x14ac:dyDescent="0.2">
      <c r="A130" s="38"/>
      <c r="B130" s="38"/>
      <c r="C130" s="38"/>
      <c r="D130" s="38"/>
      <c r="E130" s="38"/>
      <c r="F130" s="38"/>
      <c r="G130" s="38"/>
      <c r="H130" s="38"/>
      <c r="I130" s="38"/>
      <c r="J130" s="38"/>
      <c r="K130" s="38"/>
      <c r="L130" s="38"/>
      <c r="M130" s="38"/>
      <c r="N130" s="38"/>
      <c r="O130" s="38"/>
      <c r="P130" s="38"/>
      <c r="Q130" s="14"/>
      <c r="R130" s="14"/>
      <c r="S130" s="14"/>
      <c r="T130" s="14"/>
      <c r="U130" s="14"/>
      <c r="V130" s="13"/>
      <c r="Y130" s="44"/>
      <c r="Z130" s="14"/>
      <c r="AC130" s="14"/>
      <c r="AD130" s="14"/>
      <c r="AE130" s="14"/>
      <c r="AF130" s="14"/>
    </row>
    <row r="131" spans="1:32" ht="30" customHeight="1" x14ac:dyDescent="0.2">
      <c r="A131" s="38"/>
      <c r="B131" s="38"/>
      <c r="C131" s="38"/>
      <c r="D131" s="38"/>
      <c r="E131" s="38"/>
      <c r="F131" s="38"/>
      <c r="G131" s="38"/>
      <c r="H131" s="38"/>
      <c r="I131" s="38"/>
      <c r="J131" s="38"/>
      <c r="K131" s="38"/>
      <c r="L131" s="38"/>
      <c r="M131" s="38"/>
      <c r="N131" s="38"/>
      <c r="O131" s="38"/>
      <c r="P131" s="38"/>
      <c r="Q131" s="14"/>
      <c r="R131" s="14"/>
      <c r="S131" s="14"/>
      <c r="T131" s="14"/>
      <c r="U131" s="14"/>
      <c r="V131" s="13"/>
      <c r="Y131" s="45"/>
      <c r="Z131" s="14"/>
      <c r="AC131" s="14"/>
      <c r="AD131" s="14"/>
      <c r="AE131" s="14"/>
      <c r="AF131" s="14"/>
    </row>
    <row r="132" spans="1:32" ht="30" customHeight="1" x14ac:dyDescent="0.2">
      <c r="A132" s="38"/>
      <c r="B132" s="38"/>
      <c r="C132" s="38"/>
      <c r="D132" s="38"/>
      <c r="E132" s="38"/>
      <c r="F132" s="38"/>
      <c r="G132" s="38"/>
      <c r="H132" s="38"/>
      <c r="I132" s="38"/>
      <c r="J132" s="38"/>
      <c r="K132" s="38"/>
      <c r="L132" s="38"/>
      <c r="M132" s="38"/>
      <c r="N132" s="38"/>
      <c r="O132" s="38"/>
      <c r="P132" s="38"/>
      <c r="Q132" s="14"/>
      <c r="R132" s="14"/>
      <c r="S132" s="14"/>
      <c r="T132" s="14"/>
      <c r="U132" s="14"/>
      <c r="V132" s="13"/>
      <c r="Y132" s="44"/>
      <c r="Z132" s="14"/>
      <c r="AC132" s="14"/>
      <c r="AD132" s="14"/>
      <c r="AE132" s="14"/>
      <c r="AF132" s="14"/>
    </row>
    <row r="133" spans="1:32" ht="30" customHeight="1" x14ac:dyDescent="0.2">
      <c r="Q133" s="13"/>
      <c r="R133" s="13"/>
      <c r="S133" s="14"/>
      <c r="T133" s="13"/>
      <c r="U133" s="13"/>
      <c r="V133" s="13"/>
      <c r="Y133" s="45"/>
      <c r="Z133" s="14"/>
      <c r="AC133" s="14"/>
      <c r="AD133" s="14"/>
      <c r="AE133" s="14"/>
      <c r="AF133" s="14"/>
    </row>
    <row r="134" spans="1:32" ht="30" customHeight="1" x14ac:dyDescent="0.2">
      <c r="Q134" s="13"/>
      <c r="R134" s="13"/>
      <c r="S134" s="14"/>
      <c r="T134" s="13"/>
      <c r="U134" s="13"/>
      <c r="V134" s="13"/>
      <c r="Y134" s="45"/>
      <c r="Z134" s="14"/>
      <c r="AC134" s="14"/>
      <c r="AD134" s="14"/>
      <c r="AE134" s="14"/>
      <c r="AF134" s="14"/>
    </row>
    <row r="135" spans="1:32" ht="30" customHeight="1" x14ac:dyDescent="0.2">
      <c r="Q135" s="13"/>
      <c r="R135" s="13"/>
      <c r="S135" s="14"/>
      <c r="T135" s="13"/>
      <c r="U135" s="13"/>
      <c r="V135" s="13"/>
      <c r="Y135" s="44"/>
      <c r="Z135" s="14"/>
      <c r="AC135" s="14"/>
      <c r="AD135" s="14"/>
      <c r="AE135" s="14"/>
      <c r="AF135" s="14"/>
    </row>
    <row r="136" spans="1:32" ht="30" customHeight="1" x14ac:dyDescent="0.2">
      <c r="Q136" s="13"/>
      <c r="R136" s="13"/>
      <c r="S136" s="14"/>
      <c r="T136" s="13"/>
      <c r="U136" s="13"/>
      <c r="V136" s="13"/>
      <c r="Y136" s="44"/>
      <c r="Z136" s="14"/>
      <c r="AC136" s="14"/>
      <c r="AD136" s="14"/>
      <c r="AE136" s="14"/>
      <c r="AF136" s="14"/>
    </row>
    <row r="137" spans="1:32" ht="30" customHeight="1" x14ac:dyDescent="0.2">
      <c r="Q137" s="13"/>
      <c r="R137" s="13"/>
      <c r="S137" s="14"/>
      <c r="T137" s="13"/>
      <c r="U137" s="13"/>
      <c r="V137" s="13"/>
      <c r="Y137" s="45"/>
      <c r="Z137" s="14"/>
      <c r="AC137" s="14"/>
      <c r="AD137" s="14"/>
      <c r="AE137" s="14"/>
      <c r="AF137" s="14"/>
    </row>
    <row r="138" spans="1:32" ht="30" customHeight="1" x14ac:dyDescent="0.2">
      <c r="Q138" s="13"/>
      <c r="R138" s="13"/>
      <c r="S138" s="14"/>
      <c r="T138" s="13"/>
      <c r="U138" s="13"/>
      <c r="V138" s="13"/>
      <c r="Y138" s="45"/>
      <c r="Z138" s="14"/>
      <c r="AC138" s="14"/>
      <c r="AD138" s="14"/>
      <c r="AE138" s="14"/>
      <c r="AF138" s="14"/>
    </row>
    <row r="139" spans="1:32" ht="30" customHeight="1" x14ac:dyDescent="0.2">
      <c r="Q139" s="13"/>
      <c r="R139" s="13"/>
      <c r="S139" s="14"/>
      <c r="T139" s="13"/>
      <c r="U139" s="13"/>
      <c r="V139" s="13"/>
      <c r="Y139" s="45"/>
      <c r="Z139" s="14"/>
      <c r="AC139" s="14"/>
      <c r="AD139" s="14"/>
      <c r="AE139" s="14"/>
      <c r="AF139" s="14"/>
    </row>
    <row r="140" spans="1:32" ht="30" customHeight="1" x14ac:dyDescent="0.2">
      <c r="Q140" s="13"/>
      <c r="R140" s="13"/>
      <c r="S140" s="14"/>
      <c r="T140" s="13"/>
      <c r="U140" s="13"/>
      <c r="V140" s="13"/>
      <c r="Y140" s="44"/>
      <c r="Z140" s="14"/>
      <c r="AC140" s="14"/>
      <c r="AD140" s="14"/>
      <c r="AE140" s="14"/>
      <c r="AF140" s="14"/>
    </row>
    <row r="141" spans="1:32" ht="30" customHeight="1" x14ac:dyDescent="0.2">
      <c r="Q141" s="13"/>
      <c r="R141" s="13"/>
      <c r="S141" s="14"/>
      <c r="T141" s="13"/>
      <c r="U141" s="13"/>
      <c r="V141" s="13"/>
      <c r="Y141" s="44"/>
      <c r="Z141" s="14"/>
      <c r="AC141" s="14"/>
      <c r="AD141" s="14"/>
      <c r="AE141" s="14"/>
      <c r="AF141" s="14"/>
    </row>
    <row r="142" spans="1:32" ht="30" customHeight="1" x14ac:dyDescent="0.2">
      <c r="Q142" s="13"/>
      <c r="R142" s="13"/>
      <c r="S142" s="14"/>
      <c r="T142" s="13"/>
      <c r="U142" s="13"/>
      <c r="V142" s="13"/>
      <c r="Y142" s="45"/>
      <c r="Z142" s="14"/>
      <c r="AC142" s="14"/>
      <c r="AD142" s="14"/>
      <c r="AE142" s="14"/>
      <c r="AF142" s="14"/>
    </row>
    <row r="143" spans="1:32" ht="30" customHeight="1" x14ac:dyDescent="0.2">
      <c r="Q143" s="13"/>
      <c r="R143" s="13"/>
      <c r="S143" s="14"/>
      <c r="T143" s="13"/>
      <c r="U143" s="13"/>
      <c r="V143" s="13"/>
      <c r="Y143" s="44"/>
      <c r="Z143" s="14"/>
      <c r="AC143" s="14"/>
      <c r="AD143" s="14"/>
      <c r="AE143" s="14"/>
      <c r="AF143" s="14"/>
    </row>
    <row r="144" spans="1:32" ht="30" customHeight="1" x14ac:dyDescent="0.2">
      <c r="Q144" s="13"/>
      <c r="R144" s="13"/>
      <c r="S144" s="14"/>
      <c r="T144" s="13"/>
      <c r="U144" s="13"/>
      <c r="V144" s="13"/>
      <c r="Y144" s="45"/>
      <c r="Z144" s="14"/>
      <c r="AC144" s="14"/>
      <c r="AD144" s="14"/>
      <c r="AE144" s="14"/>
      <c r="AF144" s="14"/>
    </row>
    <row r="145" spans="17:32" ht="30" customHeight="1" x14ac:dyDescent="0.2">
      <c r="Q145" s="13"/>
      <c r="R145" s="13"/>
      <c r="S145" s="14"/>
      <c r="T145" s="13"/>
      <c r="U145" s="13"/>
      <c r="V145" s="13"/>
      <c r="Y145" s="45"/>
      <c r="Z145" s="14"/>
      <c r="AC145" s="14"/>
      <c r="AD145" s="14"/>
      <c r="AE145" s="14"/>
      <c r="AF145" s="14"/>
    </row>
    <row r="146" spans="17:32" ht="30" customHeight="1" x14ac:dyDescent="0.2">
      <c r="Q146" s="13"/>
      <c r="R146" s="13"/>
      <c r="S146" s="14"/>
      <c r="T146" s="13"/>
      <c r="U146" s="13"/>
      <c r="V146" s="13"/>
      <c r="Y146" s="45"/>
      <c r="Z146" s="14"/>
      <c r="AC146" s="14"/>
      <c r="AD146" s="14"/>
      <c r="AE146" s="14"/>
      <c r="AF146" s="14"/>
    </row>
    <row r="147" spans="17:32" ht="30" customHeight="1" x14ac:dyDescent="0.2">
      <c r="Q147" s="13"/>
      <c r="R147" s="13"/>
      <c r="S147" s="14"/>
      <c r="T147" s="13"/>
      <c r="U147" s="13"/>
      <c r="V147" s="13"/>
      <c r="Y147" s="45"/>
      <c r="Z147" s="14"/>
      <c r="AC147" s="14"/>
      <c r="AD147" s="14"/>
      <c r="AE147" s="14"/>
      <c r="AF147" s="14"/>
    </row>
    <row r="148" spans="17:32" ht="30" customHeight="1" x14ac:dyDescent="0.2">
      <c r="Q148" s="13"/>
      <c r="R148" s="13"/>
      <c r="S148" s="14"/>
      <c r="T148" s="13"/>
      <c r="U148" s="13"/>
      <c r="V148" s="13"/>
      <c r="Y148" s="45"/>
      <c r="Z148" s="14"/>
      <c r="AC148" s="14"/>
      <c r="AD148" s="14"/>
      <c r="AE148" s="14"/>
      <c r="AF148" s="14"/>
    </row>
    <row r="149" spans="17:32" ht="30" customHeight="1" x14ac:dyDescent="0.2">
      <c r="Q149" s="13"/>
      <c r="R149" s="13"/>
      <c r="S149" s="14"/>
      <c r="T149" s="13"/>
      <c r="U149" s="13"/>
      <c r="V149" s="13"/>
      <c r="Z149" s="14"/>
      <c r="AC149" s="14"/>
      <c r="AD149" s="14"/>
      <c r="AE149" s="14"/>
      <c r="AF149" s="14"/>
    </row>
    <row r="150" spans="17:32" ht="30" customHeight="1" x14ac:dyDescent="0.2">
      <c r="Q150" s="13"/>
      <c r="R150" s="13"/>
      <c r="S150" s="14"/>
      <c r="T150" s="13"/>
      <c r="U150" s="13"/>
      <c r="V150" s="13"/>
      <c r="Z150" s="14"/>
      <c r="AC150" s="14"/>
      <c r="AD150" s="14"/>
      <c r="AE150" s="14"/>
      <c r="AF150" s="14"/>
    </row>
    <row r="151" spans="17:32" ht="30" customHeight="1" x14ac:dyDescent="0.2">
      <c r="Q151" s="13"/>
      <c r="R151" s="13"/>
      <c r="S151" s="14"/>
      <c r="T151" s="13"/>
      <c r="U151" s="13"/>
      <c r="V151" s="13"/>
      <c r="Z151" s="14"/>
      <c r="AC151" s="14"/>
      <c r="AD151" s="14"/>
      <c r="AE151" s="14"/>
      <c r="AF151" s="14"/>
    </row>
    <row r="152" spans="17:32" ht="30" customHeight="1" x14ac:dyDescent="0.2">
      <c r="Q152" s="13"/>
      <c r="R152" s="13"/>
      <c r="S152" s="14"/>
      <c r="T152" s="13"/>
      <c r="U152" s="13"/>
      <c r="V152" s="13"/>
      <c r="Z152" s="14"/>
      <c r="AC152" s="14"/>
      <c r="AD152" s="14"/>
      <c r="AE152" s="14"/>
      <c r="AF152" s="14"/>
    </row>
    <row r="153" spans="17:32" ht="30" customHeight="1" x14ac:dyDescent="0.2">
      <c r="Q153" s="13"/>
      <c r="R153" s="13"/>
      <c r="S153" s="14"/>
      <c r="T153" s="13"/>
      <c r="U153" s="13"/>
      <c r="V153" s="13"/>
      <c r="Z153" s="14"/>
      <c r="AC153" s="14"/>
      <c r="AD153" s="14"/>
      <c r="AE153" s="14"/>
      <c r="AF153" s="14"/>
    </row>
    <row r="154" spans="17:32" ht="30" customHeight="1" x14ac:dyDescent="0.2">
      <c r="Q154" s="13"/>
      <c r="R154" s="13"/>
      <c r="S154" s="14"/>
      <c r="T154" s="13"/>
      <c r="U154" s="13"/>
      <c r="V154" s="13"/>
      <c r="Z154" s="14"/>
      <c r="AC154" s="14"/>
      <c r="AD154" s="14"/>
      <c r="AE154" s="14"/>
      <c r="AF154" s="14"/>
    </row>
    <row r="155" spans="17:32" ht="30" customHeight="1" x14ac:dyDescent="0.2">
      <c r="Q155" s="13"/>
      <c r="R155" s="13"/>
      <c r="S155" s="14"/>
      <c r="T155" s="13"/>
      <c r="U155" s="13"/>
      <c r="V155" s="13"/>
      <c r="Z155" s="14"/>
      <c r="AC155" s="14"/>
      <c r="AD155" s="14"/>
      <c r="AE155" s="14"/>
      <c r="AF155" s="14"/>
    </row>
    <row r="156" spans="17:32" ht="30" customHeight="1" x14ac:dyDescent="0.2">
      <c r="Q156" s="13"/>
      <c r="R156" s="13"/>
      <c r="S156" s="14"/>
      <c r="T156" s="13"/>
      <c r="U156" s="13"/>
      <c r="V156" s="13"/>
      <c r="Z156" s="14"/>
      <c r="AC156" s="14"/>
      <c r="AD156" s="14"/>
      <c r="AE156" s="14"/>
      <c r="AF156" s="14"/>
    </row>
    <row r="157" spans="17:32" ht="30" customHeight="1" x14ac:dyDescent="0.2">
      <c r="Q157" s="13"/>
      <c r="R157" s="13"/>
      <c r="S157" s="14"/>
      <c r="T157" s="13"/>
      <c r="U157" s="13"/>
      <c r="V157" s="13"/>
      <c r="Z157" s="14"/>
      <c r="AC157" s="14"/>
      <c r="AD157" s="14"/>
      <c r="AE157" s="14"/>
      <c r="AF157" s="14"/>
    </row>
    <row r="158" spans="17:32" ht="30" customHeight="1" x14ac:dyDescent="0.2">
      <c r="Q158" s="13"/>
      <c r="R158" s="13"/>
      <c r="S158" s="14"/>
      <c r="T158" s="13"/>
      <c r="U158" s="13"/>
      <c r="V158" s="13"/>
      <c r="Z158" s="14"/>
      <c r="AC158" s="14"/>
      <c r="AD158" s="14"/>
      <c r="AE158" s="14"/>
      <c r="AF158" s="14"/>
    </row>
    <row r="159" spans="17:32" ht="30" customHeight="1" x14ac:dyDescent="0.2">
      <c r="Q159" s="13"/>
      <c r="R159" s="13"/>
      <c r="S159" s="13"/>
      <c r="T159" s="13"/>
      <c r="U159" s="13"/>
      <c r="V159" s="13"/>
      <c r="Z159" s="14"/>
      <c r="AC159" s="14"/>
      <c r="AD159" s="14"/>
      <c r="AE159" s="14"/>
      <c r="AF159" s="14"/>
    </row>
    <row r="160" spans="17:32" ht="30" customHeight="1" x14ac:dyDescent="0.2">
      <c r="Q160" s="13"/>
      <c r="R160" s="13"/>
      <c r="S160" s="13"/>
      <c r="T160" s="13"/>
      <c r="U160" s="13"/>
      <c r="V160" s="13"/>
      <c r="Z160" s="14"/>
      <c r="AC160" s="14"/>
      <c r="AD160" s="14"/>
      <c r="AE160" s="14"/>
      <c r="AF160" s="14"/>
    </row>
    <row r="161" spans="17:32" ht="30" customHeight="1" x14ac:dyDescent="0.2">
      <c r="Q161" s="13"/>
      <c r="R161" s="13"/>
      <c r="S161" s="13"/>
      <c r="T161" s="13"/>
      <c r="U161" s="13"/>
      <c r="V161" s="13"/>
      <c r="Z161" s="14"/>
      <c r="AC161" s="14"/>
      <c r="AD161" s="14"/>
      <c r="AE161" s="14"/>
      <c r="AF161" s="14"/>
    </row>
    <row r="162" spans="17:32" ht="30" customHeight="1" x14ac:dyDescent="0.2">
      <c r="Q162" s="13"/>
      <c r="R162" s="13"/>
      <c r="S162" s="13"/>
      <c r="T162" s="13"/>
      <c r="U162" s="13"/>
      <c r="V162" s="13"/>
      <c r="Z162" s="14"/>
      <c r="AC162" s="14"/>
      <c r="AD162" s="14"/>
      <c r="AE162" s="14"/>
      <c r="AF162" s="14"/>
    </row>
    <row r="163" spans="17:32" ht="30" customHeight="1" x14ac:dyDescent="0.2">
      <c r="Q163" s="13"/>
      <c r="R163" s="13"/>
      <c r="S163" s="13"/>
      <c r="T163" s="13"/>
      <c r="U163" s="13"/>
      <c r="V163" s="13"/>
      <c r="Z163" s="14"/>
      <c r="AC163" s="14"/>
      <c r="AD163" s="14"/>
      <c r="AE163" s="14"/>
      <c r="AF163" s="14"/>
    </row>
    <row r="164" spans="17:32" ht="30" customHeight="1" x14ac:dyDescent="0.2">
      <c r="Q164" s="13"/>
      <c r="R164" s="13"/>
      <c r="S164" s="13"/>
      <c r="T164" s="13"/>
      <c r="U164" s="13"/>
      <c r="V164" s="13"/>
      <c r="Z164" s="14"/>
      <c r="AC164" s="14"/>
      <c r="AD164" s="14"/>
      <c r="AE164" s="14"/>
      <c r="AF164" s="14"/>
    </row>
    <row r="165" spans="17:32" ht="30" customHeight="1" x14ac:dyDescent="0.2">
      <c r="Q165" s="13"/>
      <c r="R165" s="13"/>
      <c r="S165" s="13"/>
      <c r="T165" s="13"/>
      <c r="U165" s="13"/>
      <c r="V165" s="13"/>
      <c r="Z165" s="14"/>
      <c r="AC165" s="14"/>
      <c r="AD165" s="14"/>
      <c r="AE165" s="14"/>
      <c r="AF165" s="14"/>
    </row>
    <row r="166" spans="17:32" ht="30" customHeight="1" x14ac:dyDescent="0.2">
      <c r="Q166" s="13"/>
      <c r="R166" s="13"/>
      <c r="S166" s="13"/>
      <c r="T166" s="13"/>
      <c r="U166" s="13"/>
      <c r="V166" s="13"/>
      <c r="Z166" s="14"/>
      <c r="AC166" s="14"/>
      <c r="AD166" s="14"/>
      <c r="AE166" s="14"/>
      <c r="AF166" s="14"/>
    </row>
    <row r="167" spans="17:32" ht="30" customHeight="1" x14ac:dyDescent="0.2">
      <c r="Q167" s="13"/>
      <c r="R167" s="13"/>
      <c r="S167" s="13"/>
      <c r="T167" s="13"/>
      <c r="U167" s="13"/>
      <c r="V167" s="13"/>
      <c r="Z167" s="14"/>
      <c r="AC167" s="14"/>
      <c r="AD167" s="14"/>
      <c r="AE167" s="14"/>
      <c r="AF167" s="14"/>
    </row>
    <row r="168" spans="17:32" ht="30" customHeight="1" x14ac:dyDescent="0.2">
      <c r="Q168" s="13"/>
      <c r="R168" s="13"/>
      <c r="S168" s="13"/>
      <c r="T168" s="13"/>
      <c r="U168" s="13"/>
      <c r="V168" s="13"/>
      <c r="Z168" s="14"/>
      <c r="AC168" s="14"/>
      <c r="AD168" s="14"/>
      <c r="AE168" s="14"/>
      <c r="AF168" s="14"/>
    </row>
    <row r="169" spans="17:32" ht="30" customHeight="1" x14ac:dyDescent="0.2">
      <c r="Q169" s="13"/>
      <c r="R169" s="13"/>
      <c r="S169" s="13"/>
      <c r="T169" s="13"/>
      <c r="U169" s="13"/>
      <c r="V169" s="13"/>
      <c r="Z169" s="14"/>
      <c r="AC169" s="14"/>
      <c r="AD169" s="14"/>
      <c r="AE169" s="14"/>
      <c r="AF169" s="14"/>
    </row>
    <row r="170" spans="17:32" ht="30" customHeight="1" x14ac:dyDescent="0.2">
      <c r="Q170" s="13"/>
      <c r="R170" s="13"/>
      <c r="S170" s="13"/>
      <c r="T170" s="13"/>
      <c r="U170" s="13"/>
      <c r="V170" s="13"/>
      <c r="Z170" s="14"/>
      <c r="AC170" s="14"/>
      <c r="AD170" s="14"/>
      <c r="AE170" s="14"/>
      <c r="AF170" s="14"/>
    </row>
    <row r="171" spans="17:32" ht="30" customHeight="1" x14ac:dyDescent="0.2">
      <c r="Q171" s="13"/>
      <c r="R171" s="13"/>
      <c r="S171" s="13"/>
      <c r="T171" s="13"/>
      <c r="U171" s="13"/>
      <c r="V171" s="13"/>
      <c r="Z171" s="14"/>
      <c r="AC171" s="14"/>
      <c r="AD171" s="14"/>
      <c r="AE171" s="14"/>
      <c r="AF171" s="14"/>
    </row>
    <row r="172" spans="17:32" ht="30" customHeight="1" x14ac:dyDescent="0.2">
      <c r="Q172" s="13"/>
      <c r="R172" s="13"/>
      <c r="S172" s="13"/>
      <c r="T172" s="13"/>
      <c r="U172" s="13"/>
      <c r="V172" s="13"/>
      <c r="Z172" s="14"/>
      <c r="AC172" s="14"/>
      <c r="AD172" s="14"/>
      <c r="AE172" s="14"/>
      <c r="AF172" s="14"/>
    </row>
    <row r="173" spans="17:32" ht="30" customHeight="1" x14ac:dyDescent="0.2">
      <c r="Q173" s="13"/>
      <c r="R173" s="13"/>
      <c r="S173" s="13"/>
      <c r="T173" s="13"/>
      <c r="U173" s="13"/>
      <c r="V173" s="13"/>
      <c r="Z173" s="14"/>
      <c r="AC173" s="14"/>
      <c r="AD173" s="14"/>
      <c r="AE173" s="14"/>
      <c r="AF173" s="14"/>
    </row>
    <row r="174" spans="17:32" ht="30" customHeight="1" x14ac:dyDescent="0.2">
      <c r="Q174" s="13"/>
      <c r="R174" s="13"/>
      <c r="S174" s="13"/>
      <c r="T174" s="13"/>
      <c r="U174" s="13"/>
      <c r="V174" s="13"/>
      <c r="Z174" s="14"/>
      <c r="AC174" s="14"/>
      <c r="AD174" s="14"/>
      <c r="AE174" s="14"/>
      <c r="AF174" s="14"/>
    </row>
    <row r="175" spans="17:32" ht="30" customHeight="1" x14ac:dyDescent="0.2">
      <c r="Q175" s="13"/>
      <c r="R175" s="13"/>
      <c r="S175" s="13"/>
      <c r="T175" s="13"/>
      <c r="U175" s="13"/>
      <c r="V175" s="13"/>
      <c r="Z175" s="14"/>
      <c r="AC175" s="14"/>
      <c r="AD175" s="14"/>
      <c r="AE175" s="14"/>
      <c r="AF175" s="14"/>
    </row>
    <row r="176" spans="17:32" ht="30" customHeight="1" x14ac:dyDescent="0.2">
      <c r="Q176" s="13"/>
      <c r="R176" s="13"/>
      <c r="S176" s="13"/>
      <c r="T176" s="13"/>
      <c r="U176" s="13"/>
      <c r="V176" s="13"/>
      <c r="Z176" s="14"/>
      <c r="AC176" s="14"/>
      <c r="AD176" s="14"/>
      <c r="AE176" s="14"/>
      <c r="AF176" s="14"/>
    </row>
    <row r="177" spans="17:32" ht="30" customHeight="1" x14ac:dyDescent="0.2">
      <c r="Q177" s="13"/>
      <c r="R177" s="13"/>
      <c r="S177" s="13"/>
      <c r="T177" s="13"/>
      <c r="U177" s="13"/>
      <c r="V177" s="13"/>
      <c r="Z177" s="14"/>
      <c r="AC177" s="14"/>
      <c r="AD177" s="14"/>
      <c r="AE177" s="14"/>
      <c r="AF177" s="14"/>
    </row>
    <row r="178" spans="17:32" ht="30" customHeight="1" x14ac:dyDescent="0.2">
      <c r="Q178" s="13"/>
      <c r="R178" s="13"/>
      <c r="S178" s="13"/>
      <c r="T178" s="13"/>
      <c r="U178" s="13"/>
      <c r="V178" s="13"/>
      <c r="Z178" s="14"/>
      <c r="AC178" s="14"/>
      <c r="AD178" s="14"/>
      <c r="AE178" s="14"/>
      <c r="AF178" s="14"/>
    </row>
    <row r="179" spans="17:32" ht="30" customHeight="1" x14ac:dyDescent="0.2">
      <c r="Q179" s="13"/>
      <c r="R179" s="13"/>
      <c r="S179" s="13"/>
      <c r="T179" s="13"/>
      <c r="U179" s="13"/>
      <c r="V179" s="13"/>
      <c r="Z179" s="14"/>
      <c r="AC179" s="14"/>
      <c r="AD179" s="14"/>
      <c r="AE179" s="14"/>
      <c r="AF179" s="14"/>
    </row>
    <row r="180" spans="17:32" ht="30" customHeight="1" x14ac:dyDescent="0.2">
      <c r="Q180" s="13"/>
      <c r="R180" s="13"/>
      <c r="S180" s="13"/>
      <c r="T180" s="13"/>
      <c r="U180" s="13"/>
      <c r="V180" s="13"/>
      <c r="Z180" s="14"/>
      <c r="AC180" s="14"/>
      <c r="AD180" s="14"/>
      <c r="AE180" s="14"/>
      <c r="AF180" s="14"/>
    </row>
    <row r="181" spans="17:32" ht="30" customHeight="1" x14ac:dyDescent="0.2">
      <c r="Q181" s="13"/>
      <c r="R181" s="13"/>
      <c r="S181" s="13"/>
      <c r="T181" s="13"/>
      <c r="U181" s="13"/>
      <c r="V181" s="13"/>
      <c r="Z181" s="14"/>
      <c r="AC181" s="14"/>
      <c r="AD181" s="14"/>
      <c r="AE181" s="14"/>
      <c r="AF181" s="14"/>
    </row>
    <row r="182" spans="17:32" ht="30" customHeight="1" x14ac:dyDescent="0.2">
      <c r="Q182" s="13"/>
      <c r="R182" s="13"/>
      <c r="S182" s="13"/>
      <c r="T182" s="13"/>
      <c r="U182" s="13"/>
      <c r="V182" s="13"/>
      <c r="Z182" s="14"/>
      <c r="AC182" s="14"/>
      <c r="AD182" s="14"/>
      <c r="AE182" s="14"/>
      <c r="AF182" s="14"/>
    </row>
    <row r="183" spans="17:32" ht="30" customHeight="1" x14ac:dyDescent="0.2">
      <c r="Q183" s="13"/>
      <c r="R183" s="13"/>
      <c r="S183" s="13"/>
      <c r="T183" s="13"/>
      <c r="U183" s="13"/>
      <c r="V183" s="13"/>
      <c r="Z183" s="14"/>
      <c r="AC183" s="14"/>
      <c r="AD183" s="14"/>
      <c r="AE183" s="14"/>
      <c r="AF183" s="14"/>
    </row>
    <row r="184" spans="17:32" ht="30" customHeight="1" x14ac:dyDescent="0.2">
      <c r="Q184" s="13"/>
      <c r="R184" s="13"/>
      <c r="S184" s="13"/>
      <c r="T184" s="13"/>
      <c r="U184" s="13"/>
      <c r="V184" s="13"/>
      <c r="Z184" s="14"/>
      <c r="AC184" s="14"/>
      <c r="AD184" s="14"/>
      <c r="AE184" s="14"/>
      <c r="AF184" s="14"/>
    </row>
    <row r="185" spans="17:32" ht="30" customHeight="1" x14ac:dyDescent="0.2">
      <c r="Q185" s="13"/>
      <c r="R185" s="13"/>
      <c r="S185" s="13"/>
      <c r="T185" s="13"/>
      <c r="U185" s="13"/>
      <c r="V185" s="13"/>
      <c r="Z185" s="14"/>
      <c r="AC185" s="14"/>
      <c r="AD185" s="14"/>
      <c r="AE185" s="14"/>
      <c r="AF185" s="14"/>
    </row>
    <row r="186" spans="17:32" ht="30" customHeight="1" x14ac:dyDescent="0.2">
      <c r="Q186" s="13"/>
      <c r="R186" s="13"/>
      <c r="S186" s="13"/>
      <c r="T186" s="13"/>
      <c r="U186" s="13"/>
      <c r="V186" s="13"/>
      <c r="Z186" s="14"/>
      <c r="AC186" s="14"/>
      <c r="AD186" s="14"/>
      <c r="AE186" s="14"/>
      <c r="AF186" s="14"/>
    </row>
    <row r="187" spans="17:32" ht="30" customHeight="1" x14ac:dyDescent="0.2">
      <c r="Q187" s="13"/>
      <c r="R187" s="13"/>
      <c r="S187" s="13"/>
      <c r="T187" s="13"/>
      <c r="U187" s="13"/>
      <c r="V187" s="13"/>
      <c r="Z187" s="14"/>
      <c r="AC187" s="14"/>
      <c r="AD187" s="14"/>
      <c r="AE187" s="14"/>
      <c r="AF187" s="14"/>
    </row>
    <row r="188" spans="17:32" ht="30" customHeight="1" x14ac:dyDescent="0.2">
      <c r="Q188" s="13"/>
      <c r="R188" s="13"/>
      <c r="S188" s="13"/>
      <c r="T188" s="13"/>
      <c r="U188" s="13"/>
      <c r="V188" s="13"/>
      <c r="Z188" s="14"/>
      <c r="AC188" s="14"/>
      <c r="AD188" s="14"/>
      <c r="AE188" s="14"/>
      <c r="AF188" s="14"/>
    </row>
    <row r="189" spans="17:32" ht="30" customHeight="1" x14ac:dyDescent="0.2">
      <c r="Q189" s="13"/>
      <c r="R189" s="13"/>
      <c r="S189" s="13"/>
      <c r="T189" s="13"/>
      <c r="U189" s="13"/>
      <c r="V189" s="13"/>
      <c r="Z189" s="14"/>
      <c r="AC189" s="14"/>
      <c r="AD189" s="14"/>
      <c r="AE189" s="14"/>
      <c r="AF189" s="14"/>
    </row>
    <row r="190" spans="17:32" ht="30" customHeight="1" x14ac:dyDescent="0.2">
      <c r="Q190" s="13"/>
      <c r="R190" s="13"/>
      <c r="S190" s="13"/>
      <c r="T190" s="13"/>
      <c r="U190" s="13"/>
      <c r="V190" s="13"/>
      <c r="Z190" s="14"/>
      <c r="AC190" s="14"/>
      <c r="AD190" s="14"/>
      <c r="AE190" s="14"/>
      <c r="AF190" s="14"/>
    </row>
    <row r="191" spans="17:32" ht="30" customHeight="1" x14ac:dyDescent="0.2">
      <c r="Q191" s="13"/>
      <c r="R191" s="13"/>
      <c r="S191" s="13"/>
      <c r="T191" s="13"/>
      <c r="U191" s="13"/>
      <c r="V191" s="13"/>
      <c r="Z191" s="14"/>
      <c r="AC191" s="14"/>
      <c r="AD191" s="14"/>
      <c r="AE191" s="14"/>
      <c r="AF191" s="14"/>
    </row>
    <row r="192" spans="17:32" ht="30" customHeight="1" x14ac:dyDescent="0.2">
      <c r="Q192" s="13"/>
      <c r="R192" s="13"/>
      <c r="S192" s="13"/>
      <c r="T192" s="13"/>
      <c r="U192" s="13"/>
      <c r="V192" s="13"/>
      <c r="Z192" s="14"/>
      <c r="AC192" s="14"/>
      <c r="AD192" s="14"/>
      <c r="AE192" s="14"/>
      <c r="AF192" s="14"/>
    </row>
    <row r="193" spans="17:32" ht="30" customHeight="1" x14ac:dyDescent="0.2">
      <c r="Q193" s="13"/>
      <c r="R193" s="13"/>
      <c r="S193" s="13"/>
      <c r="T193" s="13"/>
      <c r="U193" s="13"/>
      <c r="V193" s="13"/>
      <c r="Z193" s="14"/>
      <c r="AC193" s="14"/>
      <c r="AD193" s="14"/>
      <c r="AE193" s="14"/>
      <c r="AF193" s="14"/>
    </row>
    <row r="194" spans="17:32" ht="30" customHeight="1" x14ac:dyDescent="0.2">
      <c r="Q194" s="13"/>
      <c r="R194" s="13"/>
      <c r="S194" s="13"/>
      <c r="T194" s="13"/>
      <c r="U194" s="13"/>
      <c r="V194" s="13"/>
      <c r="Z194" s="14"/>
      <c r="AC194" s="14"/>
      <c r="AD194" s="14"/>
      <c r="AE194" s="14"/>
      <c r="AF194" s="14"/>
    </row>
    <row r="195" spans="17:32" ht="30" customHeight="1" x14ac:dyDescent="0.2">
      <c r="Q195" s="13"/>
      <c r="R195" s="13"/>
      <c r="S195" s="13"/>
      <c r="T195" s="13"/>
      <c r="U195" s="13"/>
      <c r="V195" s="13"/>
      <c r="Z195" s="14"/>
      <c r="AC195" s="14"/>
      <c r="AD195" s="14"/>
      <c r="AE195" s="14"/>
      <c r="AF195" s="14"/>
    </row>
    <row r="196" spans="17:32" ht="30" customHeight="1" x14ac:dyDescent="0.2">
      <c r="Q196" s="13"/>
      <c r="R196" s="13"/>
      <c r="S196" s="13"/>
      <c r="T196" s="13"/>
      <c r="U196" s="13"/>
      <c r="V196" s="13"/>
      <c r="Z196" s="14"/>
      <c r="AC196" s="14"/>
      <c r="AD196" s="14"/>
      <c r="AE196" s="14"/>
      <c r="AF196" s="14"/>
    </row>
    <row r="197" spans="17:32" ht="30" customHeight="1" x14ac:dyDescent="0.2">
      <c r="Q197" s="13"/>
      <c r="R197" s="13"/>
      <c r="S197" s="13"/>
      <c r="T197" s="13"/>
      <c r="U197" s="13"/>
      <c r="V197" s="13"/>
    </row>
    <row r="198" spans="17:32" ht="30" customHeight="1" x14ac:dyDescent="0.2">
      <c r="Q198" s="13"/>
      <c r="R198" s="13"/>
      <c r="S198" s="13"/>
      <c r="T198" s="13"/>
      <c r="U198" s="13"/>
      <c r="V198" s="13"/>
    </row>
    <row r="199" spans="17:32" ht="30" customHeight="1" x14ac:dyDescent="0.2">
      <c r="Q199" s="13"/>
      <c r="R199" s="13"/>
      <c r="S199" s="13"/>
      <c r="T199" s="13"/>
      <c r="U199" s="13"/>
      <c r="V199" s="13"/>
    </row>
    <row r="200" spans="17:32" ht="30" customHeight="1" x14ac:dyDescent="0.2">
      <c r="Q200" s="13"/>
      <c r="R200" s="13"/>
      <c r="S200" s="13"/>
      <c r="T200" s="13"/>
      <c r="U200" s="13"/>
      <c r="V200" s="13"/>
    </row>
    <row r="201" spans="17:32" ht="30" customHeight="1" x14ac:dyDescent="0.2">
      <c r="Q201" s="13"/>
      <c r="R201" s="13"/>
      <c r="S201" s="13"/>
      <c r="T201" s="13"/>
      <c r="U201" s="13"/>
      <c r="V201" s="13"/>
    </row>
    <row r="202" spans="17:32" ht="30" customHeight="1" x14ac:dyDescent="0.2">
      <c r="Q202" s="13"/>
      <c r="R202" s="13"/>
      <c r="S202" s="13"/>
      <c r="T202" s="13"/>
      <c r="U202" s="13"/>
      <c r="V202" s="13"/>
    </row>
    <row r="203" spans="17:32" ht="30" customHeight="1" x14ac:dyDescent="0.2">
      <c r="Q203" s="13"/>
      <c r="R203" s="13"/>
      <c r="S203" s="13"/>
      <c r="T203" s="13"/>
      <c r="U203" s="13"/>
      <c r="V203" s="13"/>
    </row>
    <row r="204" spans="17:32" ht="30" customHeight="1" x14ac:dyDescent="0.2">
      <c r="Q204" s="13"/>
      <c r="R204" s="13"/>
      <c r="S204" s="13"/>
      <c r="T204" s="13"/>
      <c r="U204" s="13"/>
      <c r="V204" s="13"/>
    </row>
    <row r="205" spans="17:32" ht="30" customHeight="1" x14ac:dyDescent="0.2">
      <c r="Q205" s="13"/>
      <c r="R205" s="13"/>
      <c r="S205" s="13"/>
      <c r="T205" s="13"/>
      <c r="U205" s="13"/>
      <c r="V205" s="13"/>
    </row>
    <row r="206" spans="17:32" ht="30" customHeight="1" x14ac:dyDescent="0.2">
      <c r="Q206" s="13"/>
      <c r="R206" s="13"/>
      <c r="S206" s="13"/>
      <c r="T206" s="13"/>
      <c r="U206" s="13"/>
      <c r="V206" s="13"/>
    </row>
    <row r="207" spans="17:32" ht="30" customHeight="1" x14ac:dyDescent="0.2">
      <c r="Q207" s="13"/>
      <c r="R207" s="13"/>
      <c r="S207" s="13"/>
      <c r="T207" s="13"/>
      <c r="U207" s="13"/>
      <c r="V207" s="13"/>
    </row>
    <row r="208" spans="17:3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nVEbslp4mQquKjIQOD0T57JRcwjlT3BscEjt+9oCPnkM3RAkgbwdwcq9YQGtW71WK5cr+Y+yaRUYO7S3OGPng==" saltValue="PFyYEH7+7Zun4SmvhueEKg=="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6">
      <colorScale>
        <cfvo type="min"/>
        <cfvo type="max"/>
        <color rgb="FFFF7128"/>
        <color rgb="FFFFEF9C"/>
      </colorScale>
    </cfRule>
  </conditionalFormatting>
  <conditionalFormatting sqref="F7:G7">
    <cfRule type="colorScale" priority="15">
      <colorScale>
        <cfvo type="min"/>
        <cfvo type="max"/>
        <color rgb="FFFF7128"/>
        <color rgb="FFFFEF9C"/>
      </colorScale>
    </cfRule>
  </conditionalFormatting>
  <conditionalFormatting sqref="A15:U15">
    <cfRule type="expression" dxfId="493" priority="34">
      <formula>$X$15=TRUE</formula>
    </cfRule>
  </conditionalFormatting>
  <conditionalFormatting sqref="A17:U17">
    <cfRule type="expression" dxfId="492" priority="17">
      <formula>$X$17=TRUE</formula>
    </cfRule>
  </conditionalFormatting>
  <conditionalFormatting sqref="A63:U63">
    <cfRule type="expression" dxfId="491" priority="31">
      <formula>$X$63=TRUE</formula>
    </cfRule>
  </conditionalFormatting>
  <conditionalFormatting sqref="A62:U62">
    <cfRule type="expression" dxfId="490" priority="35">
      <formula>$X$62=TRUE</formula>
    </cfRule>
  </conditionalFormatting>
  <conditionalFormatting sqref="A61:U61">
    <cfRule type="expression" dxfId="489" priority="37">
      <formula>$X$61=TRUE</formula>
    </cfRule>
  </conditionalFormatting>
  <conditionalFormatting sqref="A60:U60">
    <cfRule type="expression" dxfId="488" priority="38">
      <formula>$X$60=TRUE</formula>
    </cfRule>
  </conditionalFormatting>
  <conditionalFormatting sqref="A59:U59">
    <cfRule type="expression" dxfId="487" priority="39">
      <formula>$X$59=TRUE</formula>
    </cfRule>
  </conditionalFormatting>
  <conditionalFormatting sqref="A58:U58">
    <cfRule type="expression" dxfId="486" priority="41">
      <formula>$X$58=TRUE</formula>
    </cfRule>
  </conditionalFormatting>
  <conditionalFormatting sqref="A57:U57">
    <cfRule type="expression" dxfId="485" priority="42">
      <formula>$X$57=TRUE</formula>
    </cfRule>
  </conditionalFormatting>
  <conditionalFormatting sqref="A56:U56">
    <cfRule type="expression" dxfId="484" priority="43">
      <formula>$X$56=TRUE</formula>
    </cfRule>
  </conditionalFormatting>
  <conditionalFormatting sqref="A55:U55">
    <cfRule type="expression" dxfId="483" priority="44">
      <formula>$X$55=TRUE</formula>
    </cfRule>
  </conditionalFormatting>
  <conditionalFormatting sqref="A54:U54">
    <cfRule type="expression" dxfId="482" priority="45">
      <formula>$X$54=TRUE</formula>
    </cfRule>
  </conditionalFormatting>
  <conditionalFormatting sqref="A53:U53">
    <cfRule type="expression" dxfId="481" priority="46">
      <formula>$X$53=TRUE</formula>
    </cfRule>
  </conditionalFormatting>
  <conditionalFormatting sqref="A52:U52">
    <cfRule type="expression" dxfId="480" priority="47">
      <formula>$X$52=TRUE</formula>
    </cfRule>
  </conditionalFormatting>
  <conditionalFormatting sqref="A51:U51">
    <cfRule type="expression" dxfId="479" priority="48">
      <formula>$X$51=TRUE</formula>
    </cfRule>
  </conditionalFormatting>
  <conditionalFormatting sqref="A50:U50">
    <cfRule type="expression" dxfId="478" priority="49">
      <formula>$X$50=TRUE</formula>
    </cfRule>
  </conditionalFormatting>
  <conditionalFormatting sqref="A49:U49">
    <cfRule type="expression" dxfId="477" priority="50">
      <formula>$X$49=TRUE</formula>
    </cfRule>
  </conditionalFormatting>
  <conditionalFormatting sqref="A48:U48">
    <cfRule type="expression" dxfId="476" priority="51">
      <formula>$X$48=TRUE</formula>
    </cfRule>
  </conditionalFormatting>
  <conditionalFormatting sqref="A47:U47">
    <cfRule type="expression" dxfId="475" priority="52">
      <formula>$X$47=TRUE</formula>
    </cfRule>
  </conditionalFormatting>
  <conditionalFormatting sqref="A46:U46">
    <cfRule type="expression" dxfId="474" priority="53">
      <formula>$X$46=TRUE</formula>
    </cfRule>
  </conditionalFormatting>
  <conditionalFormatting sqref="A45:U45">
    <cfRule type="expression" dxfId="473" priority="54">
      <formula>$X$45=TRUE</formula>
    </cfRule>
  </conditionalFormatting>
  <conditionalFormatting sqref="A44:U44">
    <cfRule type="expression" dxfId="472" priority="55">
      <formula>$X$44=TRUE</formula>
    </cfRule>
  </conditionalFormatting>
  <conditionalFormatting sqref="A43:U43">
    <cfRule type="expression" dxfId="471" priority="56">
      <formula>$X$43=TRUE</formula>
    </cfRule>
  </conditionalFormatting>
  <conditionalFormatting sqref="A42:U42">
    <cfRule type="expression" dxfId="470" priority="57">
      <formula>$X$42=TRUE</formula>
    </cfRule>
  </conditionalFormatting>
  <conditionalFormatting sqref="A41:U41">
    <cfRule type="expression" dxfId="469" priority="58">
      <formula>$X$41=TRUE</formula>
    </cfRule>
  </conditionalFormatting>
  <conditionalFormatting sqref="A40:U40">
    <cfRule type="expression" dxfId="468" priority="59">
      <formula>$X$40=TRUE</formula>
    </cfRule>
  </conditionalFormatting>
  <conditionalFormatting sqref="A39:U39">
    <cfRule type="expression" dxfId="467" priority="60">
      <formula>$X$39=TRUE</formula>
    </cfRule>
  </conditionalFormatting>
  <conditionalFormatting sqref="A18:U18">
    <cfRule type="expression" dxfId="466" priority="61">
      <formula>$X$18=TRUE</formula>
    </cfRule>
  </conditionalFormatting>
  <conditionalFormatting sqref="A19:U19">
    <cfRule type="expression" dxfId="465" priority="62">
      <formula>$X$19=TRUE</formula>
    </cfRule>
  </conditionalFormatting>
  <conditionalFormatting sqref="A20:U20">
    <cfRule type="expression" dxfId="464" priority="63">
      <formula>$X$20=TRUE</formula>
    </cfRule>
  </conditionalFormatting>
  <conditionalFormatting sqref="A21:U21">
    <cfRule type="expression" dxfId="463" priority="64">
      <formula>$X$21=TRUE</formula>
    </cfRule>
  </conditionalFormatting>
  <conditionalFormatting sqref="A22:U22">
    <cfRule type="expression" dxfId="462" priority="65">
      <formula>$X$22=TRUE</formula>
    </cfRule>
  </conditionalFormatting>
  <conditionalFormatting sqref="A23:U23">
    <cfRule type="expression" dxfId="461" priority="66">
      <formula>$X$23=TRUE</formula>
    </cfRule>
  </conditionalFormatting>
  <conditionalFormatting sqref="A24:U24">
    <cfRule type="expression" dxfId="460" priority="67">
      <formula>$X$24=TRUE</formula>
    </cfRule>
  </conditionalFormatting>
  <conditionalFormatting sqref="A27:U27">
    <cfRule type="expression" dxfId="459" priority="70">
      <formula>$X$27=TRUE</formula>
    </cfRule>
  </conditionalFormatting>
  <conditionalFormatting sqref="A28:U28">
    <cfRule type="expression" dxfId="458" priority="71">
      <formula>$X$28=TRUE</formula>
    </cfRule>
  </conditionalFormatting>
  <conditionalFormatting sqref="A32:U32">
    <cfRule type="expression" dxfId="457" priority="72">
      <formula>$X$32=TRUE</formula>
    </cfRule>
  </conditionalFormatting>
  <conditionalFormatting sqref="A33:U33">
    <cfRule type="expression" dxfId="456" priority="74">
      <formula>$X$33=TRUE</formula>
    </cfRule>
  </conditionalFormatting>
  <conditionalFormatting sqref="A34:U34">
    <cfRule type="expression" dxfId="455" priority="75">
      <formula>$X$34=TRUE</formula>
    </cfRule>
  </conditionalFormatting>
  <conditionalFormatting sqref="A36:U36">
    <cfRule type="expression" dxfId="454" priority="76">
      <formula>$X$36=TRUE</formula>
    </cfRule>
  </conditionalFormatting>
  <conditionalFormatting sqref="A37:U37">
    <cfRule type="expression" dxfId="453" priority="77">
      <formula>$X$37=TRUE</formula>
    </cfRule>
  </conditionalFormatting>
  <conditionalFormatting sqref="A38:U38">
    <cfRule type="expression" dxfId="452" priority="78">
      <formula>$X$38=TRUE</formula>
    </cfRule>
  </conditionalFormatting>
  <conditionalFormatting sqref="A16:U16">
    <cfRule type="expression" dxfId="451" priority="33">
      <formula>$X$16=TRUE</formula>
    </cfRule>
  </conditionalFormatting>
  <conditionalFormatting sqref="A35:U35">
    <cfRule type="expression" dxfId="450" priority="32">
      <formula>$X$35=TRUE</formula>
    </cfRule>
  </conditionalFormatting>
  <conditionalFormatting sqref="A30:U30">
    <cfRule type="expression" dxfId="449" priority="40">
      <formula>$X$30=TRUE</formula>
    </cfRule>
  </conditionalFormatting>
  <conditionalFormatting sqref="I15:I63 R27:R31 R15:R25 R33:R63">
    <cfRule type="expression" dxfId="448" priority="14">
      <formula>$AA15="TRUE"</formula>
    </cfRule>
  </conditionalFormatting>
  <conditionalFormatting sqref="K7:O7">
    <cfRule type="expression" dxfId="447" priority="10">
      <formula>OR($K$6="",$K$6="FLF",$K$6="Attorney",$K$6="Paralegal",$K$6="Legal Assistant",$K$6="Clerk",$K$6="Self-Help Assistant")</formula>
    </cfRule>
    <cfRule type="expression" dxfId="446" priority="13">
      <formula>$K$6="Other (please specify below)"</formula>
    </cfRule>
  </conditionalFormatting>
  <conditionalFormatting sqref="R26">
    <cfRule type="expression" dxfId="445" priority="12">
      <formula>$AA26="TRUE"</formula>
    </cfRule>
  </conditionalFormatting>
  <conditionalFormatting sqref="A29:U29">
    <cfRule type="expression" dxfId="444" priority="80">
      <formula>$X$29=TRUE</formula>
    </cfRule>
  </conditionalFormatting>
  <conditionalFormatting sqref="U15">
    <cfRule type="expression" dxfId="443" priority="9">
      <formula>SUM($B$15:$P$15)&gt;15</formula>
    </cfRule>
  </conditionalFormatting>
  <conditionalFormatting sqref="U16:U63">
    <cfRule type="expression" dxfId="442" priority="8">
      <formula>SUM(B16:P16)&gt;15</formula>
    </cfRule>
  </conditionalFormatting>
  <conditionalFormatting sqref="R32">
    <cfRule type="expression" dxfId="441" priority="7">
      <formula>$AA32="TRUE"</formula>
    </cfRule>
  </conditionalFormatting>
  <conditionalFormatting sqref="A31:U31">
    <cfRule type="expression" dxfId="440" priority="36">
      <formula>$X$31=TRUE</formula>
    </cfRule>
    <cfRule type="expression" dxfId="439" priority="79">
      <formula>$X$31=TRUE</formula>
    </cfRule>
  </conditionalFormatting>
  <conditionalFormatting sqref="A25:U25">
    <cfRule type="expression" dxfId="438" priority="68">
      <formula>$X$25=TRUE</formula>
    </cfRule>
  </conditionalFormatting>
  <conditionalFormatting sqref="A26:U26">
    <cfRule type="expression" dxfId="437" priority="69">
      <formula>$X$26=TRUE</formula>
    </cfRule>
  </conditionalFormatting>
  <conditionalFormatting sqref="A15:U63">
    <cfRule type="expression" dxfId="436" priority="81">
      <formula>$R15="LUNCH"</formula>
    </cfRule>
  </conditionalFormatting>
  <conditionalFormatting sqref="J15:J64">
    <cfRule type="expression" dxfId="435" priority="5">
      <formula>AND($Y$16=TRUE,$I$11="All-Day Non IV-D Services")</formula>
    </cfRule>
  </conditionalFormatting>
  <conditionalFormatting sqref="L15:L63">
    <cfRule type="expression" dxfId="434" priority="4">
      <formula>AND($Y$16=TRUE,$I$11="All-Day PTO")</formula>
    </cfRule>
  </conditionalFormatting>
  <conditionalFormatting sqref="N15:N64">
    <cfRule type="expression" dxfId="433" priority="3">
      <formula>AND($Y$16=TRUE,$I$11="All-Day Sick")</formula>
    </cfRule>
  </conditionalFormatting>
  <conditionalFormatting sqref="O15:O64">
    <cfRule type="expression" dxfId="432" priority="2">
      <formula>AND($Y$16=TRUE,$I$11="All-Day VTO")</formula>
    </cfRule>
  </conditionalFormatting>
  <conditionalFormatting sqref="M15:M64">
    <cfRule type="expression" dxfId="431" priority="1">
      <formula>AND($Y$16=TRUE,$I$11="All-Day ATO")</formula>
    </cfRule>
  </conditionalFormatting>
  <dataValidations count="31">
    <dataValidation allowBlank="1" showInputMessage="1" showErrorMessage="1" prompt="General court administrative duties that cannot be directly attributed to any one program, such as attending a meeting regarding courthouse security." sqref="K13:K14" xr:uid="{0E30961D-F5FA-4E23-A865-87F6FD0E763F}"/>
    <dataValidation type="whole" allowBlank="1" showInputMessage="1" showErrorMessage="1" errorTitle="Error" error="Please enter a number between 1-15." sqref="B15:P63" xr:uid="{76AE3202-28EB-4909-A227-E8BEFA7A0986}">
      <formula1>1</formula1>
      <formula2>15</formula2>
    </dataValidation>
    <dataValidation type="date" allowBlank="1" showInputMessage="1" showErrorMessage="1" errorTitle="Error" error="Please Enter a Date Between July 2024 - June 2025" prompt="ENTER first date of reporting period." sqref="A6:B6" xr:uid="{433C3CCA-7638-41C6-99C4-F6545F716D6C}">
      <formula1>45474</formula1>
      <formula2>45838</formula2>
    </dataValidation>
    <dataValidation allowBlank="1" showInputMessage="1" showErrorMessage="1" prompt="ENTER start time." sqref="P11" xr:uid="{AC0A1E68-E600-4D6B-8B90-BED9A872CC7C}"/>
    <dataValidation type="list" allowBlank="1" showInputMessage="1" showErrorMessage="1" sqref="I11:K12" xr:uid="{937A734C-F3B3-4F6B-B1E8-67D071DBAC40}">
      <formula1>$S$122:$S$128</formula1>
    </dataValidation>
    <dataValidation allowBlank="1" showInputMessage="1" showErrorMessage="1" prompt="Only include paid break time (i.e. 15-minute breaks); do not include your lunch break if you are not paid for this time." sqref="P13:P14" xr:uid="{54BBB671-83AB-4089-BCC6-11A516BB1E3A}"/>
    <dataValidation allowBlank="1" showInputMessage="1" showErrorMessage="1" prompt="Unpaid time off, such as work furlough." sqref="O14" xr:uid="{6DDCBB95-DE69-4313-B6A2-14FD50980E77}"/>
    <dataValidation allowBlank="1" showInputMessage="1" showErrorMessage="1" prompt="Personal or family sick leave." sqref="N14" xr:uid="{85674367-8176-4968-85FF-CA72D1BB9125}"/>
    <dataValidation allowBlank="1" showInputMessage="1" showErrorMessage="1" prompt="Time off paid by the court, such as vacation, personal or floating holiday, jury duty, military leave, etc." sqref="L14" xr:uid="{CFA8B469-F162-4B6C-A5B8-E19A0DF6CB66}"/>
    <dataValidation allowBlank="1" showInputMessage="1" showErrorMessage="1" prompt="All other self-help assistance with non-IV-D issues, such as: Family Law (custody, visitation, divorce, etc.); Restraining Orders; Small Claims info; Civil name-change; Landlord-Tenant, etc." sqref="J13:J14" xr:uid="{5D9D3AAA-C6BB-4BED-8359-027B11D8D4A8}"/>
    <dataValidation allowBlank="1" showInputMessage="1" showErrorMessage="1" prompt="Training related to the issues listed above, such as the annual AB 1058 Conference." sqref="H14:I14" xr:uid="{C0A6C554-CA3C-45EA-A570-F75E19A0B6EC}"/>
    <dataValidation allowBlank="1" showInputMessage="1" showErrorMessage="1" prompt="Administrative work related to the program, such as inputting data into STARS." sqref="G14" xr:uid="{7979C7BA-95E1-41B4-A5AB-B9AE9E104E73}"/>
    <dataValidation allowBlank="1" showInputMessage="1" showErrorMessage="1" prompt="Very brief (less than 5 minutes per customer) FLF services such as providing basic information on court processes, distribution of court forms, making a referral to different agency, etc." sqref="F14:G14" xr:uid="{C6CD156C-BEC9-4A8F-9AC9-21B08966274B}"/>
    <dataValidation allowBlank="1" showInputMessage="1" showErrorMessage="1" prompt="Assisting a customer with completing an application for LCSA services in a new or open case." sqref="E14" xr:uid="{FA1F5634-B9CE-4FB9-AF1E-C9A81870E08D}"/>
    <dataValidation allowBlank="1" showInputMessage="1" showErrorMessage="1" prompt="Distributing and assisting a customer with completing a Child Support Case Registry Form (form FL-191)." sqref="D14" xr:uid="{70E5E6D2-3E17-4F5F-AE3D-4265D553C74E}"/>
    <dataValidation allowBlank="1" showInputMessage="1" showErrorMessage="1" prompt="Time spent in group or workshop setting relating to the issues above and providing information about the availability of LCSA services." sqref="C14" xr:uid="{65B7934A-8902-47F3-91E5-223299393AE7}"/>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97F607CE-1AF5-46AB-8F8C-77F100529C89}"/>
    <dataValidation type="list" allowBlank="1" showInputMessage="1" showErrorMessage="1" prompt="Select your COUNTY from the drop-down list." sqref="H6:J6" xr:uid="{470C13C8-8023-42D9-A22E-F45F703CB4FE}">
      <formula1>$Y$92:$Y$94</formula1>
    </dataValidation>
    <dataValidation type="list" allowBlank="1" showInputMessage="1" showErrorMessage="1" prompt="Select your work type from the drop-down list." sqref="P6" xr:uid="{E9234A27-DF7A-4CCF-8C7A-B9C5E2F1A108}">
      <formula1>$Z$16:$Z$17</formula1>
    </dataValidation>
    <dataValidation allowBlank="1" showErrorMessage="1" prompt="ENTER time spent on overtime. Overtime needs prior approval from AB 1058 program manager.  " sqref="Q13" xr:uid="{15C710C4-1E4B-49BB-BE87-7E363584479D}"/>
    <dataValidation allowBlank="1" showInputMessage="1" showErrorMessage="1" prompt="ENTER end time. " sqref="P12 S12" xr:uid="{81A74168-777E-4982-8D2D-71598AB02A2D}"/>
    <dataValidation allowBlank="1" showInputMessage="1" showErrorMessage="1" prompt="ERROR message if less/more than 15 mins. " sqref="V13" xr:uid="{2A8D544B-08BB-465B-B660-D8D73DAD91A7}"/>
    <dataValidation allowBlank="1" showInputMessage="1" showErrorMessage="1" prompt="ENTER time spent on IV-D service(s). See TYPE KEY above for reference. " sqref="B13:G13" xr:uid="{AD88F99D-8DBB-45A6-B32E-3ED19E2DC824}"/>
    <dataValidation allowBlank="1" showInputMessage="1" showErrorMessage="1" prompt="15 mins MAX." sqref="U13" xr:uid="{96DC53B3-C17A-493E-A9EA-9CEDC6274979}"/>
    <dataValidation allowBlank="1" showInputMessage="1" showErrorMessage="1" prompt="ENTER additional info, as needed. " sqref="R13" xr:uid="{E4922537-40E1-4213-9CE7-FECA7934BAE1}"/>
    <dataValidation allowBlank="1" showInputMessage="1" showErrorMessage="1" prompt="ENTER time used whether Paid Time Off or Voluntary Time Off.  " sqref="L13:M13" xr:uid="{46250024-A9EC-448F-BD7E-4884707BAB00}"/>
    <dataValidation allowBlank="1" showInputMessage="1" showErrorMessage="1" prompt="Navigation link to Class List worksheet" sqref="T12:U12" xr:uid="{2373348A-BBA3-40AF-985B-107F0AA2B44A}"/>
    <dataValidation allowBlank="1" showInputMessage="1" showErrorMessage="1" prompt="Schedule start time determined by the time entered in cell G2" sqref="A15" xr:uid="{B00A69B3-09F9-4314-89B4-EC28C42EEAF7}"/>
    <dataValidation allowBlank="1" sqref="C7:G7" xr:uid="{F4FF0A2D-EEA3-47F1-A865-566A5C31A95E}"/>
    <dataValidation type="list" allowBlank="1" showInputMessage="1" showErrorMessage="1" prompt="Select your JOB CLASSIFCATION from the drop-down list." sqref="K6:O6" xr:uid="{578D7026-FF86-417A-99CE-3EC3145C3AEB}">
      <formula1>$L$122:$L$128</formula1>
    </dataValidation>
    <dataValidation allowBlank="1" showInputMessage="1" showErrorMessage="1" prompt="Administrative time off paid by the court, such as for judicial holidays." sqref="M14" xr:uid="{40F1CF79-7FD0-40BE-91F6-DBF2460364E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16</xdr:col>
                    <xdr:colOff>142875</xdr:colOff>
                    <xdr:row>13</xdr:row>
                    <xdr:rowOff>114300</xdr:rowOff>
                  </from>
                  <to>
                    <xdr:col>17</xdr:col>
                    <xdr:colOff>114300</xdr:colOff>
                    <xdr:row>15</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16</xdr:col>
                    <xdr:colOff>142875</xdr:colOff>
                    <xdr:row>14</xdr:row>
                    <xdr:rowOff>180975</xdr:rowOff>
                  </from>
                  <to>
                    <xdr:col>17</xdr:col>
                    <xdr:colOff>114300</xdr:colOff>
                    <xdr:row>16</xdr:row>
                    <xdr:rowOff>38100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16</xdr:col>
                    <xdr:colOff>142875</xdr:colOff>
                    <xdr:row>26</xdr:row>
                    <xdr:rowOff>180975</xdr:rowOff>
                  </from>
                  <to>
                    <xdr:col>17</xdr:col>
                    <xdr:colOff>114300</xdr:colOff>
                    <xdr:row>28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16</xdr:col>
                    <xdr:colOff>142875</xdr:colOff>
                    <xdr:row>27</xdr:row>
                    <xdr:rowOff>180975</xdr:rowOff>
                  </from>
                  <to>
                    <xdr:col>17</xdr:col>
                    <xdr:colOff>114300</xdr:colOff>
                    <xdr:row>29</xdr:row>
                    <xdr:rowOff>38100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16</xdr:col>
                    <xdr:colOff>142875</xdr:colOff>
                    <xdr:row>28</xdr:row>
                    <xdr:rowOff>180975</xdr:rowOff>
                  </from>
                  <to>
                    <xdr:col>17</xdr:col>
                    <xdr:colOff>114300</xdr:colOff>
                    <xdr:row>30</xdr:row>
                    <xdr:rowOff>38100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16</xdr:col>
                    <xdr:colOff>142875</xdr:colOff>
                    <xdr:row>29</xdr:row>
                    <xdr:rowOff>180975</xdr:rowOff>
                  </from>
                  <to>
                    <xdr:col>17</xdr:col>
                    <xdr:colOff>114300</xdr:colOff>
                    <xdr:row>31</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16</xdr:col>
                    <xdr:colOff>142875</xdr:colOff>
                    <xdr:row>30</xdr:row>
                    <xdr:rowOff>180975</xdr:rowOff>
                  </from>
                  <to>
                    <xdr:col>17</xdr:col>
                    <xdr:colOff>114300</xdr:colOff>
                    <xdr:row>32</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16</xdr:col>
                    <xdr:colOff>142875</xdr:colOff>
                    <xdr:row>31</xdr:row>
                    <xdr:rowOff>180975</xdr:rowOff>
                  </from>
                  <to>
                    <xdr:col>17</xdr:col>
                    <xdr:colOff>114300</xdr:colOff>
                    <xdr:row>33</xdr:row>
                    <xdr:rowOff>38100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16</xdr:col>
                    <xdr:colOff>142875</xdr:colOff>
                    <xdr:row>32</xdr:row>
                    <xdr:rowOff>180975</xdr:rowOff>
                  </from>
                  <to>
                    <xdr:col>17</xdr:col>
                    <xdr:colOff>114300</xdr:colOff>
                    <xdr:row>34</xdr:row>
                    <xdr:rowOff>38100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16</xdr:col>
                    <xdr:colOff>142875</xdr:colOff>
                    <xdr:row>33</xdr:row>
                    <xdr:rowOff>180975</xdr:rowOff>
                  </from>
                  <to>
                    <xdr:col>17</xdr:col>
                    <xdr:colOff>114300</xdr:colOff>
                    <xdr:row>35</xdr:row>
                    <xdr:rowOff>38100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16</xdr:col>
                    <xdr:colOff>142875</xdr:colOff>
                    <xdr:row>34</xdr:row>
                    <xdr:rowOff>180975</xdr:rowOff>
                  </from>
                  <to>
                    <xdr:col>17</xdr:col>
                    <xdr:colOff>114300</xdr:colOff>
                    <xdr:row>36</xdr:row>
                    <xdr:rowOff>38100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16</xdr:col>
                    <xdr:colOff>142875</xdr:colOff>
                    <xdr:row>35</xdr:row>
                    <xdr:rowOff>180975</xdr:rowOff>
                  </from>
                  <to>
                    <xdr:col>17</xdr:col>
                    <xdr:colOff>114300</xdr:colOff>
                    <xdr:row>37</xdr:row>
                    <xdr:rowOff>38100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16</xdr:col>
                    <xdr:colOff>142875</xdr:colOff>
                    <xdr:row>48</xdr:row>
                    <xdr:rowOff>180975</xdr:rowOff>
                  </from>
                  <to>
                    <xdr:col>17</xdr:col>
                    <xdr:colOff>114300</xdr:colOff>
                    <xdr:row>50</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16</xdr:col>
                    <xdr:colOff>142875</xdr:colOff>
                    <xdr:row>49</xdr:row>
                    <xdr:rowOff>180975</xdr:rowOff>
                  </from>
                  <to>
                    <xdr:col>17</xdr:col>
                    <xdr:colOff>114300</xdr:colOff>
                    <xdr:row>51</xdr:row>
                    <xdr:rowOff>38100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16</xdr:col>
                    <xdr:colOff>142875</xdr:colOff>
                    <xdr:row>50</xdr:row>
                    <xdr:rowOff>180975</xdr:rowOff>
                  </from>
                  <to>
                    <xdr:col>17</xdr:col>
                    <xdr:colOff>114300</xdr:colOff>
                    <xdr:row>52</xdr:row>
                    <xdr:rowOff>38100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16</xdr:col>
                    <xdr:colOff>142875</xdr:colOff>
                    <xdr:row>51</xdr:row>
                    <xdr:rowOff>180975</xdr:rowOff>
                  </from>
                  <to>
                    <xdr:col>17</xdr:col>
                    <xdr:colOff>114300</xdr:colOff>
                    <xdr:row>53</xdr:row>
                    <xdr:rowOff>38100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16</xdr:col>
                    <xdr:colOff>142875</xdr:colOff>
                    <xdr:row>52</xdr:row>
                    <xdr:rowOff>180975</xdr:rowOff>
                  </from>
                  <to>
                    <xdr:col>17</xdr:col>
                    <xdr:colOff>114300</xdr:colOff>
                    <xdr:row>54</xdr:row>
                    <xdr:rowOff>38100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16</xdr:col>
                    <xdr:colOff>142875</xdr:colOff>
                    <xdr:row>53</xdr:row>
                    <xdr:rowOff>180975</xdr:rowOff>
                  </from>
                  <to>
                    <xdr:col>17</xdr:col>
                    <xdr:colOff>114300</xdr:colOff>
                    <xdr:row>55</xdr:row>
                    <xdr:rowOff>38100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16</xdr:col>
                    <xdr:colOff>142875</xdr:colOff>
                    <xdr:row>54</xdr:row>
                    <xdr:rowOff>180975</xdr:rowOff>
                  </from>
                  <to>
                    <xdr:col>17</xdr:col>
                    <xdr:colOff>114300</xdr:colOff>
                    <xdr:row>56</xdr:row>
                    <xdr:rowOff>38100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16</xdr:col>
                    <xdr:colOff>142875</xdr:colOff>
                    <xdr:row>55</xdr:row>
                    <xdr:rowOff>180975</xdr:rowOff>
                  </from>
                  <to>
                    <xdr:col>17</xdr:col>
                    <xdr:colOff>114300</xdr:colOff>
                    <xdr:row>57</xdr:row>
                    <xdr:rowOff>38100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16</xdr:col>
                    <xdr:colOff>142875</xdr:colOff>
                    <xdr:row>56</xdr:row>
                    <xdr:rowOff>180975</xdr:rowOff>
                  </from>
                  <to>
                    <xdr:col>17</xdr:col>
                    <xdr:colOff>114300</xdr:colOff>
                    <xdr:row>58</xdr:row>
                    <xdr:rowOff>38100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16</xdr:col>
                    <xdr:colOff>142875</xdr:colOff>
                    <xdr:row>57</xdr:row>
                    <xdr:rowOff>180975</xdr:rowOff>
                  </from>
                  <to>
                    <xdr:col>17</xdr:col>
                    <xdr:colOff>114300</xdr:colOff>
                    <xdr:row>59</xdr:row>
                    <xdr:rowOff>38100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16</xdr:col>
                    <xdr:colOff>142875</xdr:colOff>
                    <xdr:row>58</xdr:row>
                    <xdr:rowOff>180975</xdr:rowOff>
                  </from>
                  <to>
                    <xdr:col>17</xdr:col>
                    <xdr:colOff>114300</xdr:colOff>
                    <xdr:row>60</xdr:row>
                    <xdr:rowOff>38100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16</xdr:col>
                    <xdr:colOff>142875</xdr:colOff>
                    <xdr:row>59</xdr:row>
                    <xdr:rowOff>180975</xdr:rowOff>
                  </from>
                  <to>
                    <xdr:col>17</xdr:col>
                    <xdr:colOff>114300</xdr:colOff>
                    <xdr:row>61</xdr:row>
                    <xdr:rowOff>38100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16</xdr:col>
                    <xdr:colOff>142875</xdr:colOff>
                    <xdr:row>60</xdr:row>
                    <xdr:rowOff>180975</xdr:rowOff>
                  </from>
                  <to>
                    <xdr:col>17</xdr:col>
                    <xdr:colOff>114300</xdr:colOff>
                    <xdr:row>62</xdr:row>
                    <xdr:rowOff>38100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16</xdr:col>
                    <xdr:colOff>142875</xdr:colOff>
                    <xdr:row>61</xdr:row>
                    <xdr:rowOff>180975</xdr:rowOff>
                  </from>
                  <to>
                    <xdr:col>17</xdr:col>
                    <xdr:colOff>114300</xdr:colOff>
                    <xdr:row>63</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16</xdr:col>
                    <xdr:colOff>142875</xdr:colOff>
                    <xdr:row>15</xdr:row>
                    <xdr:rowOff>180975</xdr:rowOff>
                  </from>
                  <to>
                    <xdr:col>17</xdr:col>
                    <xdr:colOff>114300</xdr:colOff>
                    <xdr:row>17</xdr:row>
                    <xdr:rowOff>38100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16</xdr:col>
                    <xdr:colOff>142875</xdr:colOff>
                    <xdr:row>16</xdr:row>
                    <xdr:rowOff>180975</xdr:rowOff>
                  </from>
                  <to>
                    <xdr:col>17</xdr:col>
                    <xdr:colOff>114300</xdr:colOff>
                    <xdr:row>18</xdr:row>
                    <xdr:rowOff>38100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16</xdr:col>
                    <xdr:colOff>142875</xdr:colOff>
                    <xdr:row>17</xdr:row>
                    <xdr:rowOff>180975</xdr:rowOff>
                  </from>
                  <to>
                    <xdr:col>17</xdr:col>
                    <xdr:colOff>114300</xdr:colOff>
                    <xdr:row>19</xdr:row>
                    <xdr:rowOff>38100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16</xdr:col>
                    <xdr:colOff>142875</xdr:colOff>
                    <xdr:row>18</xdr:row>
                    <xdr:rowOff>180975</xdr:rowOff>
                  </from>
                  <to>
                    <xdr:col>17</xdr:col>
                    <xdr:colOff>114300</xdr:colOff>
                    <xdr:row>20</xdr:row>
                    <xdr:rowOff>38100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16</xdr:col>
                    <xdr:colOff>142875</xdr:colOff>
                    <xdr:row>19</xdr:row>
                    <xdr:rowOff>180975</xdr:rowOff>
                  </from>
                  <to>
                    <xdr:col>17</xdr:col>
                    <xdr:colOff>114300</xdr:colOff>
                    <xdr:row>21</xdr:row>
                    <xdr:rowOff>38100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16</xdr:col>
                    <xdr:colOff>142875</xdr:colOff>
                    <xdr:row>20</xdr:row>
                    <xdr:rowOff>180975</xdr:rowOff>
                  </from>
                  <to>
                    <xdr:col>17</xdr:col>
                    <xdr:colOff>114300</xdr:colOff>
                    <xdr:row>22</xdr:row>
                    <xdr:rowOff>38100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16</xdr:col>
                    <xdr:colOff>142875</xdr:colOff>
                    <xdr:row>22</xdr:row>
                    <xdr:rowOff>180975</xdr:rowOff>
                  </from>
                  <to>
                    <xdr:col>17</xdr:col>
                    <xdr:colOff>114300</xdr:colOff>
                    <xdr:row>24</xdr:row>
                    <xdr:rowOff>38100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16</xdr:col>
                    <xdr:colOff>142875</xdr:colOff>
                    <xdr:row>21</xdr:row>
                    <xdr:rowOff>180975</xdr:rowOff>
                  </from>
                  <to>
                    <xdr:col>17</xdr:col>
                    <xdr:colOff>114300</xdr:colOff>
                    <xdr:row>23</xdr:row>
                    <xdr:rowOff>38100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16</xdr:col>
                    <xdr:colOff>142875</xdr:colOff>
                    <xdr:row>23</xdr:row>
                    <xdr:rowOff>180975</xdr:rowOff>
                  </from>
                  <to>
                    <xdr:col>17</xdr:col>
                    <xdr:colOff>114300</xdr:colOff>
                    <xdr:row>25</xdr:row>
                    <xdr:rowOff>38100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16</xdr:col>
                    <xdr:colOff>142875</xdr:colOff>
                    <xdr:row>24</xdr:row>
                    <xdr:rowOff>180975</xdr:rowOff>
                  </from>
                  <to>
                    <xdr:col>17</xdr:col>
                    <xdr:colOff>114300</xdr:colOff>
                    <xdr:row>26</xdr:row>
                    <xdr:rowOff>38100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16</xdr:col>
                    <xdr:colOff>142875</xdr:colOff>
                    <xdr:row>25</xdr:row>
                    <xdr:rowOff>180975</xdr:rowOff>
                  </from>
                  <to>
                    <xdr:col>17</xdr:col>
                    <xdr:colOff>114300</xdr:colOff>
                    <xdr:row>27</xdr:row>
                    <xdr:rowOff>38100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16</xdr:col>
                    <xdr:colOff>142875</xdr:colOff>
                    <xdr:row>30</xdr:row>
                    <xdr:rowOff>180975</xdr:rowOff>
                  </from>
                  <to>
                    <xdr:col>17</xdr:col>
                    <xdr:colOff>114300</xdr:colOff>
                    <xdr:row>32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16</xdr:col>
                    <xdr:colOff>142875</xdr:colOff>
                    <xdr:row>31</xdr:row>
                    <xdr:rowOff>0</xdr:rowOff>
                  </from>
                  <to>
                    <xdr:col>17</xdr:col>
                    <xdr:colOff>114300</xdr:colOff>
                    <xdr:row>32</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ADC8-23BA-4571-A515-E71E45EEC71F}">
  <sheetPr filterMode="1">
    <tabColor rgb="FF92D05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3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4.1" customHeight="1" x14ac:dyDescent="0.2">
      <c r="A6" s="335">
        <f>Monday!A6+1</f>
        <v>1</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IF(A25&gt;$S$11-TIME(0,5,0),IF(A25&lt;$S$12,"LUNCH",""),"")</f>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IF(A42&gt;$S$11-TIME(0,5,0),IF(A42&lt;$S$12,"LUNCH",""),"")</f>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IF(A44&gt;$S$11-TIME(0,5,0),IF(A44&lt;$S$12,"LUNCH",""),"")</f>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s="95" customFormat="1" ht="17.100000000000001" customHeight="1" x14ac:dyDescent="0.2">
      <c r="A69" s="314"/>
      <c r="B69" s="326"/>
      <c r="C69" s="326"/>
      <c r="D69" s="326"/>
      <c r="E69" s="326"/>
      <c r="F69" s="326"/>
      <c r="G69" s="326"/>
      <c r="H69" s="326"/>
      <c r="I69" s="326"/>
      <c r="J69" s="326"/>
      <c r="K69" s="116"/>
      <c r="L69" s="157"/>
      <c r="M69" s="157"/>
      <c r="N69" s="157" t="s">
        <v>97</v>
      </c>
      <c r="O69" s="157"/>
      <c r="P69" s="157"/>
      <c r="Q69" s="118"/>
      <c r="R69" s="314"/>
      <c r="S69" s="314"/>
      <c r="T69" s="314"/>
      <c r="U69" s="115"/>
      <c r="V69" s="13"/>
      <c r="W69" s="114"/>
      <c r="X69" s="114"/>
      <c r="Y69" s="114"/>
      <c r="Z69" s="96"/>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57"/>
      <c r="M72" s="157"/>
      <c r="N72" s="157" t="s">
        <v>97</v>
      </c>
      <c r="O72" s="157"/>
      <c r="P72" s="15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5" ht="30" customHeight="1" x14ac:dyDescent="0.2">
      <c r="Q113" s="13"/>
      <c r="R113" s="13"/>
      <c r="S113" s="13"/>
      <c r="T113" s="13"/>
      <c r="U113" s="13"/>
      <c r="V113" s="13"/>
      <c r="Y113" s="44" t="s">
        <v>50</v>
      </c>
    </row>
    <row r="114" spans="1:25" ht="30" customHeight="1" x14ac:dyDescent="0.2">
      <c r="Q114" s="13"/>
      <c r="R114" s="13"/>
      <c r="S114" s="13"/>
      <c r="T114" s="13"/>
      <c r="U114" s="13"/>
      <c r="V114" s="13"/>
      <c r="Y114" s="45" t="s">
        <v>51</v>
      </c>
    </row>
    <row r="115" spans="1:25" ht="30" customHeight="1" x14ac:dyDescent="0.2">
      <c r="Q115" s="13"/>
      <c r="R115" s="13"/>
      <c r="S115" s="13"/>
      <c r="T115" s="13"/>
      <c r="U115" s="13"/>
      <c r="V115" s="13"/>
      <c r="Y115" s="44" t="s">
        <v>52</v>
      </c>
    </row>
    <row r="116" spans="1:25" ht="30" customHeight="1" x14ac:dyDescent="0.2">
      <c r="Q116" s="13"/>
      <c r="R116" s="13"/>
      <c r="S116" s="13"/>
      <c r="T116" s="13"/>
      <c r="U116" s="13"/>
      <c r="V116" s="13"/>
      <c r="Y116" s="44" t="s">
        <v>53</v>
      </c>
    </row>
    <row r="117" spans="1:25" ht="30" customHeight="1" x14ac:dyDescent="0.2">
      <c r="Q117" s="13"/>
      <c r="R117" s="13"/>
      <c r="S117" s="13"/>
      <c r="T117" s="13"/>
      <c r="U117" s="13"/>
      <c r="V117" s="13"/>
      <c r="Y117" s="45" t="s">
        <v>54</v>
      </c>
    </row>
    <row r="118" spans="1:25" ht="30" customHeight="1" x14ac:dyDescent="0.2">
      <c r="Q118" s="13"/>
      <c r="R118" s="13"/>
      <c r="S118" s="13"/>
      <c r="T118" s="13"/>
      <c r="U118" s="13"/>
      <c r="V118" s="13"/>
      <c r="Y118" s="45" t="s">
        <v>55</v>
      </c>
    </row>
    <row r="119" spans="1:25" ht="30" customHeight="1" x14ac:dyDescent="0.2">
      <c r="Q119" s="13"/>
      <c r="R119" s="13"/>
      <c r="S119" s="13"/>
      <c r="T119" s="13"/>
      <c r="U119" s="13"/>
      <c r="V119" s="13"/>
      <c r="Y119" s="44" t="s">
        <v>56</v>
      </c>
    </row>
    <row r="120" spans="1:25" ht="30" customHeight="1" x14ac:dyDescent="0.2">
      <c r="Q120" s="13"/>
      <c r="R120" s="13"/>
      <c r="S120" s="13"/>
      <c r="T120" s="13"/>
      <c r="U120" s="13"/>
      <c r="V120" s="13"/>
      <c r="Y120" s="45" t="s">
        <v>57</v>
      </c>
    </row>
    <row r="121" spans="1:25" ht="56.25" customHeight="1" x14ac:dyDescent="0.2">
      <c r="I121" s="38"/>
      <c r="J121" s="38"/>
      <c r="K121" s="38"/>
      <c r="L121" s="163"/>
      <c r="M121" s="163"/>
      <c r="N121" s="38"/>
      <c r="O121" s="38"/>
      <c r="P121" s="38"/>
      <c r="Q121" s="14"/>
      <c r="R121" s="14"/>
      <c r="S121" s="14"/>
      <c r="T121" s="14"/>
      <c r="U121" s="14"/>
      <c r="V121" s="13"/>
      <c r="Y121" s="44" t="s">
        <v>58</v>
      </c>
    </row>
    <row r="122" spans="1:25" ht="29.25" customHeight="1" x14ac:dyDescent="0.2">
      <c r="I122" s="38"/>
      <c r="J122" s="38"/>
      <c r="K122" s="38"/>
      <c r="L122" s="38" t="s">
        <v>17</v>
      </c>
      <c r="M122" s="38"/>
      <c r="N122" s="38"/>
      <c r="O122" s="38"/>
      <c r="P122" s="38"/>
      <c r="Q122" s="14"/>
      <c r="R122" s="14"/>
      <c r="S122" s="164" t="s">
        <v>100</v>
      </c>
      <c r="T122" s="164"/>
      <c r="U122" s="14"/>
      <c r="V122" s="13"/>
      <c r="Y122" s="45" t="s">
        <v>59</v>
      </c>
    </row>
    <row r="123" spans="1:25" ht="18" customHeight="1" x14ac:dyDescent="0.2">
      <c r="I123" s="38"/>
      <c r="J123" s="38"/>
      <c r="K123" s="38"/>
      <c r="L123" s="38" t="s">
        <v>103</v>
      </c>
      <c r="M123" s="38"/>
      <c r="N123" s="38"/>
      <c r="O123" s="38"/>
      <c r="P123" s="38"/>
      <c r="Q123" s="14"/>
      <c r="R123" s="14"/>
      <c r="S123" s="164" t="s">
        <v>98</v>
      </c>
      <c r="T123" s="164"/>
      <c r="U123" s="14"/>
      <c r="V123" s="13"/>
      <c r="Y123" s="45" t="s">
        <v>60</v>
      </c>
    </row>
    <row r="124" spans="1:25" ht="33" customHeight="1" x14ac:dyDescent="0.2">
      <c r="I124" s="38"/>
      <c r="J124" s="38"/>
      <c r="K124" s="38"/>
      <c r="L124" s="38" t="s">
        <v>104</v>
      </c>
      <c r="M124" s="38"/>
      <c r="N124" s="38"/>
      <c r="O124" s="38"/>
      <c r="P124" s="38"/>
      <c r="Q124" s="14"/>
      <c r="R124" s="14"/>
      <c r="S124" s="164" t="s">
        <v>94</v>
      </c>
      <c r="T124" s="164"/>
      <c r="U124" s="14"/>
      <c r="V124" s="13"/>
      <c r="Y124" s="45" t="s">
        <v>61</v>
      </c>
    </row>
    <row r="125" spans="1:25" ht="34.5" customHeight="1" x14ac:dyDescent="0.2">
      <c r="I125" s="38"/>
      <c r="J125" s="38"/>
      <c r="K125" s="38"/>
      <c r="L125" s="38" t="s">
        <v>105</v>
      </c>
      <c r="M125" s="38"/>
      <c r="N125" s="38"/>
      <c r="O125" s="38"/>
      <c r="P125" s="38"/>
      <c r="Q125" s="14"/>
      <c r="R125" s="14"/>
      <c r="S125" s="164" t="s">
        <v>173</v>
      </c>
      <c r="T125" s="164"/>
      <c r="U125" s="14"/>
      <c r="V125" s="13"/>
      <c r="Y125" s="45" t="s">
        <v>62</v>
      </c>
    </row>
    <row r="126" spans="1:25" ht="45" customHeight="1" x14ac:dyDescent="0.2">
      <c r="A126" s="65"/>
      <c r="B126" s="65"/>
      <c r="C126" s="65"/>
      <c r="D126" s="65"/>
      <c r="E126" s="65"/>
      <c r="F126" s="65"/>
      <c r="G126" s="65"/>
      <c r="H126" s="65"/>
      <c r="I126" s="65"/>
      <c r="J126" s="38"/>
      <c r="K126" s="38"/>
      <c r="L126" s="38" t="s">
        <v>106</v>
      </c>
      <c r="M126" s="38"/>
      <c r="N126" s="38"/>
      <c r="O126" s="38"/>
      <c r="P126" s="38"/>
      <c r="Q126" s="14"/>
      <c r="R126" s="14"/>
      <c r="S126" s="164" t="s">
        <v>95</v>
      </c>
      <c r="T126" s="164"/>
      <c r="U126" s="70"/>
      <c r="V126" s="13"/>
      <c r="W126" s="70"/>
      <c r="Y126" s="45" t="s">
        <v>63</v>
      </c>
    </row>
    <row r="127" spans="1:25" ht="30" customHeight="1" x14ac:dyDescent="0.2">
      <c r="A127" s="65"/>
      <c r="B127" s="65"/>
      <c r="C127" s="65"/>
      <c r="D127" s="65"/>
      <c r="E127" s="65"/>
      <c r="F127" s="65"/>
      <c r="G127" s="65"/>
      <c r="H127" s="65"/>
      <c r="I127" s="65"/>
      <c r="J127" s="38"/>
      <c r="K127" s="38"/>
      <c r="L127" s="38" t="s">
        <v>171</v>
      </c>
      <c r="M127" s="38"/>
      <c r="N127" s="38"/>
      <c r="O127" s="38"/>
      <c r="P127" s="38"/>
      <c r="Q127" s="14"/>
      <c r="R127" s="14"/>
      <c r="S127" s="164" t="s">
        <v>96</v>
      </c>
      <c r="T127" s="14"/>
      <c r="U127" s="70"/>
      <c r="V127" s="13"/>
      <c r="W127" s="70"/>
      <c r="Y127" s="45" t="s">
        <v>64</v>
      </c>
    </row>
    <row r="128" spans="1:25" ht="30" customHeight="1" x14ac:dyDescent="0.2">
      <c r="A128" s="65"/>
      <c r="B128" s="65"/>
      <c r="C128" s="65"/>
      <c r="D128" s="65"/>
      <c r="E128" s="65"/>
      <c r="F128" s="65"/>
      <c r="G128" s="65"/>
      <c r="H128" s="65"/>
      <c r="I128" s="65"/>
      <c r="J128" s="38"/>
      <c r="K128" s="38"/>
      <c r="L128" s="38" t="s">
        <v>115</v>
      </c>
      <c r="M128" s="38"/>
      <c r="N128" s="38"/>
      <c r="O128" s="38"/>
      <c r="P128" s="38"/>
      <c r="Q128" s="14"/>
      <c r="R128" s="14"/>
      <c r="S128" s="14" t="s">
        <v>180</v>
      </c>
      <c r="T128" s="14"/>
      <c r="U128" s="70"/>
      <c r="V128" s="13"/>
      <c r="W128" s="70"/>
      <c r="Y128" s="44" t="s">
        <v>65</v>
      </c>
    </row>
    <row r="129" spans="1:25" ht="30" customHeight="1" x14ac:dyDescent="0.2">
      <c r="A129" s="65"/>
      <c r="B129" s="65"/>
      <c r="C129" s="65"/>
      <c r="D129" s="65"/>
      <c r="E129" s="65"/>
      <c r="F129" s="65"/>
      <c r="G129" s="65"/>
      <c r="H129" s="65"/>
      <c r="I129" s="65"/>
      <c r="J129" s="38"/>
      <c r="K129" s="38"/>
      <c r="L129" s="38"/>
      <c r="M129" s="38"/>
      <c r="N129" s="38"/>
      <c r="O129" s="38"/>
      <c r="P129" s="38"/>
      <c r="Q129" s="14"/>
      <c r="R129" s="14"/>
      <c r="S129" s="14"/>
      <c r="T129" s="14"/>
      <c r="U129" s="70"/>
      <c r="V129" s="13"/>
      <c r="W129" s="70"/>
      <c r="Y129" s="45" t="s">
        <v>66</v>
      </c>
    </row>
    <row r="130" spans="1:25" ht="30" customHeight="1" x14ac:dyDescent="0.2">
      <c r="A130" s="65"/>
      <c r="B130" s="65"/>
      <c r="C130" s="65"/>
      <c r="D130" s="65"/>
      <c r="E130" s="65"/>
      <c r="F130" s="65"/>
      <c r="G130" s="65"/>
      <c r="H130" s="65"/>
      <c r="I130" s="65"/>
      <c r="J130" s="38"/>
      <c r="K130" s="38"/>
      <c r="L130" s="38"/>
      <c r="M130" s="38"/>
      <c r="N130" s="38"/>
      <c r="O130" s="38"/>
      <c r="P130" s="38"/>
      <c r="Q130" s="14"/>
      <c r="R130" s="14"/>
      <c r="S130" s="14"/>
      <c r="T130" s="14"/>
      <c r="U130" s="70"/>
      <c r="V130" s="13"/>
      <c r="W130" s="70"/>
      <c r="Y130" s="44" t="s">
        <v>90</v>
      </c>
    </row>
    <row r="131" spans="1:25" ht="30" customHeight="1" x14ac:dyDescent="0.2">
      <c r="A131" s="65"/>
      <c r="B131" s="65"/>
      <c r="C131" s="65"/>
      <c r="D131" s="65"/>
      <c r="E131" s="65"/>
      <c r="F131" s="65"/>
      <c r="G131" s="65"/>
      <c r="H131" s="65"/>
      <c r="I131" s="65"/>
      <c r="J131" s="38"/>
      <c r="K131" s="38"/>
      <c r="L131" s="38"/>
      <c r="M131" s="38"/>
      <c r="N131" s="38"/>
      <c r="O131" s="38"/>
      <c r="P131" s="38"/>
      <c r="Q131" s="14"/>
      <c r="R131" s="14"/>
      <c r="S131" s="14"/>
      <c r="T131" s="14"/>
      <c r="U131" s="70"/>
      <c r="V131" s="13"/>
      <c r="W131" s="70"/>
      <c r="Y131" s="45" t="s">
        <v>67</v>
      </c>
    </row>
    <row r="132" spans="1:25" ht="30" customHeight="1" x14ac:dyDescent="0.2">
      <c r="A132" s="65"/>
      <c r="B132" s="65"/>
      <c r="C132" s="65"/>
      <c r="D132" s="65"/>
      <c r="E132" s="65"/>
      <c r="F132" s="65"/>
      <c r="G132" s="65"/>
      <c r="H132" s="65"/>
      <c r="I132" s="65"/>
      <c r="J132" s="65"/>
      <c r="K132" s="65"/>
      <c r="L132" s="65"/>
      <c r="M132" s="65"/>
      <c r="N132" s="65"/>
      <c r="O132" s="65"/>
      <c r="P132" s="65"/>
      <c r="Q132" s="70"/>
      <c r="R132" s="70"/>
      <c r="S132" s="70"/>
      <c r="T132" s="70"/>
      <c r="U132" s="70"/>
      <c r="V132" s="13"/>
      <c r="W132" s="70"/>
      <c r="Y132" s="44" t="s">
        <v>68</v>
      </c>
    </row>
    <row r="133" spans="1:25" ht="30" customHeight="1" x14ac:dyDescent="0.2">
      <c r="A133" s="65"/>
      <c r="B133" s="65"/>
      <c r="C133" s="65"/>
      <c r="D133" s="65"/>
      <c r="E133" s="65"/>
      <c r="F133" s="65"/>
      <c r="G133" s="65"/>
      <c r="H133" s="65"/>
      <c r="I133" s="65"/>
      <c r="J133" s="65"/>
      <c r="K133" s="65"/>
      <c r="L133" s="65"/>
      <c r="M133" s="65"/>
      <c r="N133" s="65"/>
      <c r="O133" s="65"/>
      <c r="P133" s="65"/>
      <c r="Q133" s="70"/>
      <c r="R133" s="70"/>
      <c r="S133" s="70"/>
      <c r="T133" s="70"/>
      <c r="U133" s="70"/>
      <c r="V133" s="13"/>
      <c r="W133" s="70"/>
      <c r="Y133" s="45" t="s">
        <v>69</v>
      </c>
    </row>
    <row r="134" spans="1:25" ht="30" customHeight="1" x14ac:dyDescent="0.2">
      <c r="A134" s="65"/>
      <c r="B134" s="65"/>
      <c r="C134" s="65"/>
      <c r="D134" s="65"/>
      <c r="E134" s="65"/>
      <c r="F134" s="65"/>
      <c r="G134" s="65"/>
      <c r="H134" s="65"/>
      <c r="I134" s="65"/>
      <c r="J134" s="65"/>
      <c r="K134" s="65"/>
      <c r="L134" s="65"/>
      <c r="M134" s="65"/>
      <c r="N134" s="65"/>
      <c r="O134" s="65"/>
      <c r="P134" s="65"/>
      <c r="Q134" s="70"/>
      <c r="R134" s="70"/>
      <c r="S134" s="70"/>
      <c r="T134" s="70"/>
      <c r="U134" s="70"/>
      <c r="V134" s="13"/>
      <c r="W134" s="70"/>
      <c r="Y134" s="45" t="s">
        <v>70</v>
      </c>
    </row>
    <row r="135" spans="1:25" ht="30" customHeight="1" x14ac:dyDescent="0.2">
      <c r="A135" s="65"/>
      <c r="B135" s="65"/>
      <c r="C135" s="65"/>
      <c r="D135" s="65"/>
      <c r="E135" s="65"/>
      <c r="F135" s="65"/>
      <c r="G135" s="65"/>
      <c r="H135" s="65"/>
      <c r="I135" s="65"/>
      <c r="J135" s="65"/>
      <c r="K135" s="65"/>
      <c r="L135" s="65"/>
      <c r="M135" s="65"/>
      <c r="N135" s="65"/>
      <c r="O135" s="65"/>
      <c r="P135" s="65"/>
      <c r="Q135" s="70"/>
      <c r="R135" s="70"/>
      <c r="S135" s="70"/>
      <c r="T135" s="70"/>
      <c r="U135" s="70"/>
      <c r="V135" s="13"/>
      <c r="W135" s="70"/>
      <c r="Y135" s="44" t="s">
        <v>71</v>
      </c>
    </row>
    <row r="136" spans="1:25" ht="30" customHeight="1" x14ac:dyDescent="0.2">
      <c r="A136" s="65"/>
      <c r="B136" s="65"/>
      <c r="C136" s="65"/>
      <c r="D136" s="65"/>
      <c r="E136" s="65"/>
      <c r="F136" s="65"/>
      <c r="G136" s="65"/>
      <c r="H136" s="65"/>
      <c r="I136" s="65"/>
      <c r="J136" s="65"/>
      <c r="K136" s="65"/>
      <c r="L136" s="65"/>
      <c r="M136" s="65"/>
      <c r="N136" s="65"/>
      <c r="O136" s="65"/>
      <c r="P136" s="65"/>
      <c r="Q136" s="70"/>
      <c r="R136" s="70"/>
      <c r="S136" s="70"/>
      <c r="T136" s="70"/>
      <c r="U136" s="70"/>
      <c r="V136" s="13"/>
      <c r="W136" s="70"/>
      <c r="Y136" s="44" t="s">
        <v>72</v>
      </c>
    </row>
    <row r="137" spans="1:25" ht="30" customHeight="1" x14ac:dyDescent="0.2">
      <c r="Q137" s="13"/>
      <c r="R137" s="13"/>
      <c r="S137" s="13"/>
      <c r="T137" s="13"/>
      <c r="U137" s="13"/>
      <c r="V137" s="13"/>
      <c r="Y137" s="45" t="s">
        <v>73</v>
      </c>
    </row>
    <row r="138" spans="1:25" ht="30" customHeight="1" x14ac:dyDescent="0.2">
      <c r="Q138" s="13"/>
      <c r="R138" s="13"/>
      <c r="S138" s="13"/>
      <c r="T138" s="13"/>
      <c r="U138" s="13"/>
      <c r="V138" s="13"/>
      <c r="Y138" s="45" t="s">
        <v>74</v>
      </c>
    </row>
    <row r="139" spans="1:25" ht="30" customHeight="1" x14ac:dyDescent="0.2">
      <c r="Q139" s="13"/>
      <c r="R139" s="13"/>
      <c r="S139" s="13"/>
      <c r="T139" s="13"/>
      <c r="U139" s="13"/>
      <c r="V139" s="13"/>
      <c r="Y139" s="45" t="s">
        <v>75</v>
      </c>
    </row>
    <row r="140" spans="1:25" ht="30" customHeight="1" x14ac:dyDescent="0.2">
      <c r="Q140" s="13"/>
      <c r="R140" s="13"/>
      <c r="S140" s="13"/>
      <c r="T140" s="13"/>
      <c r="U140" s="13"/>
      <c r="V140" s="13"/>
      <c r="Y140" s="44" t="s">
        <v>76</v>
      </c>
    </row>
    <row r="141" spans="1:25" ht="30" customHeight="1" x14ac:dyDescent="0.2">
      <c r="Q141" s="13"/>
      <c r="R141" s="13"/>
      <c r="S141" s="13"/>
      <c r="T141" s="13"/>
      <c r="U141" s="13"/>
      <c r="V141" s="13"/>
      <c r="Y141" s="44" t="s">
        <v>77</v>
      </c>
    </row>
    <row r="142" spans="1:25" ht="30" customHeight="1" x14ac:dyDescent="0.2">
      <c r="Q142" s="13"/>
      <c r="R142" s="13"/>
      <c r="S142" s="13"/>
      <c r="T142" s="13"/>
      <c r="U142" s="13"/>
      <c r="V142" s="13"/>
      <c r="Y142" s="45" t="s">
        <v>78</v>
      </c>
    </row>
    <row r="143" spans="1:25" ht="30" customHeight="1" x14ac:dyDescent="0.2">
      <c r="Q143" s="13"/>
      <c r="R143" s="13"/>
      <c r="S143" s="13"/>
      <c r="T143" s="13"/>
      <c r="U143" s="13"/>
      <c r="V143" s="13"/>
      <c r="Y143" s="44" t="s">
        <v>79</v>
      </c>
    </row>
    <row r="144" spans="1: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9U9GeoAQoekMmsRNhNs4F0/+hammJ5dLv8/fHY7Nw3pCvbltHo1k2u4k1B4hXw7T97uMoI+MbN1CsYBkWWC4Yw==" saltValue="aYEjZTN3Tf9adyRDoB5EYQ=="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424" priority="19">
      <formula>$X$15=TRUE</formula>
    </cfRule>
  </conditionalFormatting>
  <conditionalFormatting sqref="A17:U17">
    <cfRule type="expression" dxfId="423" priority="15">
      <formula>$X$17=TRUE</formula>
    </cfRule>
  </conditionalFormatting>
  <conditionalFormatting sqref="A63:U63">
    <cfRule type="expression" dxfId="422" priority="16">
      <formula>$X$63=TRUE</formula>
    </cfRule>
  </conditionalFormatting>
  <conditionalFormatting sqref="A62:U62">
    <cfRule type="expression" dxfId="421" priority="20">
      <formula>$X$62=TRUE</formula>
    </cfRule>
  </conditionalFormatting>
  <conditionalFormatting sqref="A61:U61">
    <cfRule type="expression" dxfId="420" priority="22">
      <formula>$X$61=TRUE</formula>
    </cfRule>
  </conditionalFormatting>
  <conditionalFormatting sqref="A60:U60">
    <cfRule type="expression" dxfId="419" priority="23">
      <formula>$X$60=TRUE</formula>
    </cfRule>
  </conditionalFormatting>
  <conditionalFormatting sqref="A59:U59">
    <cfRule type="expression" dxfId="418" priority="24">
      <formula>$X$59=TRUE</formula>
    </cfRule>
  </conditionalFormatting>
  <conditionalFormatting sqref="A58:U58">
    <cfRule type="expression" dxfId="417" priority="26">
      <formula>$X$58=TRUE</formula>
    </cfRule>
  </conditionalFormatting>
  <conditionalFormatting sqref="A57:U57">
    <cfRule type="expression" dxfId="416" priority="27">
      <formula>$X$57=TRUE</formula>
    </cfRule>
  </conditionalFormatting>
  <conditionalFormatting sqref="A56:U56">
    <cfRule type="expression" dxfId="415" priority="28">
      <formula>$X$56=TRUE</formula>
    </cfRule>
  </conditionalFormatting>
  <conditionalFormatting sqref="A55:U55">
    <cfRule type="expression" dxfId="414" priority="29">
      <formula>$X$55=TRUE</formula>
    </cfRule>
  </conditionalFormatting>
  <conditionalFormatting sqref="A54:U54">
    <cfRule type="expression" dxfId="413" priority="30">
      <formula>$X$54=TRUE</formula>
    </cfRule>
  </conditionalFormatting>
  <conditionalFormatting sqref="A53:U53">
    <cfRule type="expression" dxfId="412" priority="31">
      <formula>$X$53=TRUE</formula>
    </cfRule>
  </conditionalFormatting>
  <conditionalFormatting sqref="A52:U52">
    <cfRule type="expression" dxfId="411" priority="32">
      <formula>$X$52=TRUE</formula>
    </cfRule>
  </conditionalFormatting>
  <conditionalFormatting sqref="A51:U51">
    <cfRule type="expression" dxfId="410" priority="33">
      <formula>$X$51=TRUE</formula>
    </cfRule>
  </conditionalFormatting>
  <conditionalFormatting sqref="A50:U50">
    <cfRule type="expression" dxfId="409" priority="34">
      <formula>$X$50=TRUE</formula>
    </cfRule>
  </conditionalFormatting>
  <conditionalFormatting sqref="A49:U49">
    <cfRule type="expression" dxfId="408" priority="35">
      <formula>$X$49=TRUE</formula>
    </cfRule>
  </conditionalFormatting>
  <conditionalFormatting sqref="A48:U48">
    <cfRule type="expression" dxfId="407" priority="36">
      <formula>$X$48=TRUE</formula>
    </cfRule>
  </conditionalFormatting>
  <conditionalFormatting sqref="A47:U47">
    <cfRule type="expression" dxfId="406" priority="37">
      <formula>$X$47=TRUE</formula>
    </cfRule>
  </conditionalFormatting>
  <conditionalFormatting sqref="A46:U46">
    <cfRule type="expression" dxfId="405" priority="38">
      <formula>$X$46=TRUE</formula>
    </cfRule>
  </conditionalFormatting>
  <conditionalFormatting sqref="A45:U45">
    <cfRule type="expression" dxfId="404" priority="39">
      <formula>$X$45=TRUE</formula>
    </cfRule>
  </conditionalFormatting>
  <conditionalFormatting sqref="A44:U44">
    <cfRule type="expression" dxfId="403" priority="40">
      <formula>$X$44=TRUE</formula>
    </cfRule>
  </conditionalFormatting>
  <conditionalFormatting sqref="A43:U43">
    <cfRule type="expression" dxfId="402" priority="41">
      <formula>$X$43=TRUE</formula>
    </cfRule>
  </conditionalFormatting>
  <conditionalFormatting sqref="A42:U42">
    <cfRule type="expression" dxfId="401" priority="42">
      <formula>$X$42=TRUE</formula>
    </cfRule>
  </conditionalFormatting>
  <conditionalFormatting sqref="A41:U41">
    <cfRule type="expression" dxfId="400" priority="43">
      <formula>$X$41=TRUE</formula>
    </cfRule>
  </conditionalFormatting>
  <conditionalFormatting sqref="A40:U40">
    <cfRule type="expression" dxfId="399" priority="44">
      <formula>$X$40=TRUE</formula>
    </cfRule>
  </conditionalFormatting>
  <conditionalFormatting sqref="A39:U39">
    <cfRule type="expression" dxfId="398" priority="45">
      <formula>$X$39=TRUE</formula>
    </cfRule>
  </conditionalFormatting>
  <conditionalFormatting sqref="A18:U18">
    <cfRule type="expression" dxfId="397" priority="46">
      <formula>$X$18=TRUE</formula>
    </cfRule>
  </conditionalFormatting>
  <conditionalFormatting sqref="A19:U19">
    <cfRule type="expression" dxfId="396" priority="47">
      <formula>$X$19=TRUE</formula>
    </cfRule>
  </conditionalFormatting>
  <conditionalFormatting sqref="A20:U20">
    <cfRule type="expression" dxfId="395" priority="48">
      <formula>$X$20=TRUE</formula>
    </cfRule>
  </conditionalFormatting>
  <conditionalFormatting sqref="A21:U21">
    <cfRule type="expression" dxfId="394" priority="49">
      <formula>$X$21=TRUE</formula>
    </cfRule>
  </conditionalFormatting>
  <conditionalFormatting sqref="A22:U22">
    <cfRule type="expression" dxfId="393" priority="50">
      <formula>$X$22=TRUE</formula>
    </cfRule>
  </conditionalFormatting>
  <conditionalFormatting sqref="A23:U23">
    <cfRule type="expression" dxfId="392" priority="51">
      <formula>$X$23=TRUE</formula>
    </cfRule>
  </conditionalFormatting>
  <conditionalFormatting sqref="A24:U24">
    <cfRule type="expression" dxfId="391" priority="52">
      <formula>$X$24=TRUE</formula>
    </cfRule>
  </conditionalFormatting>
  <conditionalFormatting sqref="A27:U27">
    <cfRule type="expression" dxfId="390" priority="55">
      <formula>$X$27=TRUE</formula>
    </cfRule>
  </conditionalFormatting>
  <conditionalFormatting sqref="A28:U28">
    <cfRule type="expression" dxfId="389" priority="56">
      <formula>$X$28=TRUE</formula>
    </cfRule>
  </conditionalFormatting>
  <conditionalFormatting sqref="A32:U32">
    <cfRule type="expression" dxfId="388" priority="57">
      <formula>$X$32=TRUE</formula>
    </cfRule>
  </conditionalFormatting>
  <conditionalFormatting sqref="A33:U33">
    <cfRule type="expression" dxfId="387" priority="58">
      <formula>$X$33=TRUE</formula>
    </cfRule>
  </conditionalFormatting>
  <conditionalFormatting sqref="A34:U34">
    <cfRule type="expression" dxfId="386" priority="59">
      <formula>$X$34=TRUE</formula>
    </cfRule>
  </conditionalFormatting>
  <conditionalFormatting sqref="A36:U36">
    <cfRule type="expression" dxfId="385" priority="60">
      <formula>$X$36=TRUE</formula>
    </cfRule>
  </conditionalFormatting>
  <conditionalFormatting sqref="A37:U37">
    <cfRule type="expression" dxfId="384" priority="61">
      <formula>$X$37=TRUE</formula>
    </cfRule>
  </conditionalFormatting>
  <conditionalFormatting sqref="A38:U38">
    <cfRule type="expression" dxfId="383" priority="62">
      <formula>$X$38=TRUE</formula>
    </cfRule>
  </conditionalFormatting>
  <conditionalFormatting sqref="A16:U16">
    <cfRule type="expression" dxfId="382" priority="18">
      <formula>$X$16=TRUE</formula>
    </cfRule>
  </conditionalFormatting>
  <conditionalFormatting sqref="A35:U35">
    <cfRule type="expression" dxfId="381" priority="17">
      <formula>$X$35=TRUE</formula>
    </cfRule>
  </conditionalFormatting>
  <conditionalFormatting sqref="A30:U30">
    <cfRule type="expression" dxfId="380" priority="25">
      <formula>$X$30=TRUE</formula>
    </cfRule>
  </conditionalFormatting>
  <conditionalFormatting sqref="I15:I63 R27:R31 R15:R25 R33:R63">
    <cfRule type="expression" dxfId="379" priority="12">
      <formula>$AA15="TRUE"</formula>
    </cfRule>
  </conditionalFormatting>
  <conditionalFormatting sqref="K7:O7">
    <cfRule type="expression" dxfId="378" priority="9">
      <formula>OR($K$6="",$K$6=0,$K$6="FLF",$K$6="Attorney",$K$6="Paralegal",$K$6="Legal Assistant",$K$6="Clerk", $K$6="Self-Help Assistant")</formula>
    </cfRule>
    <cfRule type="expression" dxfId="377" priority="11">
      <formula>$K$6="Other (please specify below)"</formula>
    </cfRule>
  </conditionalFormatting>
  <conditionalFormatting sqref="R26">
    <cfRule type="expression" dxfId="376" priority="10">
      <formula>$AA26="TRUE"</formula>
    </cfRule>
  </conditionalFormatting>
  <conditionalFormatting sqref="A29:U29">
    <cfRule type="expression" dxfId="375" priority="64">
      <formula>$X$29=TRUE</formula>
    </cfRule>
  </conditionalFormatting>
  <conditionalFormatting sqref="U15">
    <cfRule type="expression" dxfId="374" priority="8">
      <formula>SUM($B$15:$P$15)&gt;15</formula>
    </cfRule>
  </conditionalFormatting>
  <conditionalFormatting sqref="U16:U63">
    <cfRule type="expression" dxfId="373" priority="7">
      <formula>SUM(B16:P16)&gt;15</formula>
    </cfRule>
  </conditionalFormatting>
  <conditionalFormatting sqref="R32">
    <cfRule type="expression" dxfId="372" priority="6">
      <formula>$AA32="TRUE"</formula>
    </cfRule>
  </conditionalFormatting>
  <conditionalFormatting sqref="A31:U31">
    <cfRule type="expression" dxfId="371" priority="21">
      <formula>$X$31=TRUE</formula>
    </cfRule>
    <cfRule type="expression" dxfId="370" priority="63">
      <formula>$X$31=TRUE</formula>
    </cfRule>
  </conditionalFormatting>
  <conditionalFormatting sqref="A25:U25">
    <cfRule type="expression" dxfId="369" priority="53">
      <formula>$X$25=TRUE</formula>
    </cfRule>
  </conditionalFormatting>
  <conditionalFormatting sqref="A26:U26">
    <cfRule type="expression" dxfId="368" priority="54">
      <formula>$X$26=TRUE</formula>
    </cfRule>
  </conditionalFormatting>
  <conditionalFormatting sqref="A15:U63">
    <cfRule type="expression" dxfId="367" priority="65">
      <formula>$R15="LUNCH"</formula>
    </cfRule>
  </conditionalFormatting>
  <conditionalFormatting sqref="J15:J64">
    <cfRule type="expression" dxfId="366" priority="5">
      <formula>AND($Y$16=TRUE,$I$11="All-Day Non IV-D Services")</formula>
    </cfRule>
  </conditionalFormatting>
  <conditionalFormatting sqref="L15:L64">
    <cfRule type="expression" dxfId="365" priority="4">
      <formula>AND($Y$16=TRUE,$I$11="All-Day PTO")</formula>
    </cfRule>
  </conditionalFormatting>
  <conditionalFormatting sqref="N15:N64">
    <cfRule type="expression" dxfId="364" priority="3">
      <formula>AND($Y$16=TRUE,$I$11="All-Day Sick")</formula>
    </cfRule>
  </conditionalFormatting>
  <conditionalFormatting sqref="O15:O64">
    <cfRule type="expression" dxfId="363" priority="2">
      <formula>AND($Y$16=TRUE,$I$11="All-Day VTO")</formula>
    </cfRule>
  </conditionalFormatting>
  <conditionalFormatting sqref="M15:M64">
    <cfRule type="expression" dxfId="362" priority="1">
      <formula>AND($Y$16=TRUE,$I$11="All-Day ATO")</formula>
    </cfRule>
  </conditionalFormatting>
  <dataValidations count="32">
    <dataValidation allowBlank="1" showInputMessage="1" showErrorMessage="1" prompt="Schedule start time determined by the time entered in cell G2" sqref="A15" xr:uid="{E7F73832-15C0-42F1-81D8-408A344ECBD2}"/>
    <dataValidation allowBlank="1" showInputMessage="1" showErrorMessage="1" prompt="Navigation link to Class List worksheet" sqref="T12:U12" xr:uid="{4218A0F0-E603-4F6D-B473-28AD152F0318}"/>
    <dataValidation allowBlank="1" showInputMessage="1" showErrorMessage="1" prompt="ENTER time used whether Paid Time Off or Voluntary Time Off.  " sqref="L13:M13" xr:uid="{5BA8D314-935D-4447-B5B7-F3F0B2B1EFA0}"/>
    <dataValidation allowBlank="1" showInputMessage="1" showErrorMessage="1" prompt="ENTER additional info, as needed. " sqref="R13" xr:uid="{137FD574-9097-4ABD-B9EC-FE80248AD03B}"/>
    <dataValidation allowBlank="1" showInputMessage="1" showErrorMessage="1" prompt="15 mins MAX." sqref="U13" xr:uid="{71EFABCC-7DB3-47F3-9398-F29301723ABB}"/>
    <dataValidation allowBlank="1" showInputMessage="1" showErrorMessage="1" prompt="ENTER time spent on IV-D service(s). See TYPE KEY above for reference. " sqref="B13:G13" xr:uid="{20F14B4D-3F75-4FC5-B80E-EFC5F5D55A34}"/>
    <dataValidation allowBlank="1" showInputMessage="1" showErrorMessage="1" prompt="ERROR message if less/more than 15 mins. " sqref="V13" xr:uid="{D224EA3E-F028-4526-91A5-97EDBAE079F5}"/>
    <dataValidation allowBlank="1" showInputMessage="1" showErrorMessage="1" prompt="ENTER end time. " sqref="P12 S12" xr:uid="{BCD84333-109E-4EC8-BFAF-74A0B900D71D}"/>
    <dataValidation allowBlank="1" showErrorMessage="1" prompt="ENTER time spent on overtime. Overtime needs prior approval from AB 1058 program manager.  " sqref="Q13" xr:uid="{2E1BFD86-FBD4-4935-AFAA-D91C5886C9D8}"/>
    <dataValidation allowBlank="1" showErrorMessage="1" prompt="Select your COUNTY from the drop-down list." sqref="H6:J6" xr:uid="{3F8D0686-EC98-467C-A0CF-D68300BAA994}"/>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4F435BC5-BCDD-4818-A4C3-2F25DA97895B}"/>
    <dataValidation allowBlank="1" showInputMessage="1" showErrorMessage="1" prompt="Time spent in group or workshop setting relating to the issues above and providing information about the availability of LCSA services." sqref="C14" xr:uid="{8CFACFB6-641C-48A2-81D6-8CADD5E0CC89}"/>
    <dataValidation allowBlank="1" showInputMessage="1" showErrorMessage="1" prompt="Distributing and assisting a customer with completing a Child Support Case Registry Form (form FL-191)." sqref="D14" xr:uid="{6A863C76-28DD-4239-BB53-D484588FC3CF}"/>
    <dataValidation allowBlank="1" showInputMessage="1" showErrorMessage="1" prompt="Assisting a customer with completing an application for LCSA services in a new or open case." sqref="E14" xr:uid="{2363F92D-960F-4135-BDF5-0B8D8876F921}"/>
    <dataValidation allowBlank="1" showInputMessage="1" showErrorMessage="1" prompt="Very brief (less than 5 minutes per customer) FLF services such as providing basic information on court processes, distribution of court forms, making a referral to different agency, etc." sqref="F14:G14" xr:uid="{6459BECA-36C6-44D5-B5FC-8B6C9A0428CD}"/>
    <dataValidation allowBlank="1" showInputMessage="1" showErrorMessage="1" prompt="Administrative work related to the program, such as inputting data into STARS." sqref="G14" xr:uid="{5246EBD3-4327-4055-9A1E-342B66380A1C}"/>
    <dataValidation allowBlank="1" showInputMessage="1" showErrorMessage="1" prompt="Training related to the issues listed above, such as the annual AB 1058 Conference." sqref="H14:I14" xr:uid="{9C5502C0-E42C-44EA-A70E-3CF20A43ADC9}"/>
    <dataValidation allowBlank="1" showInputMessage="1" showErrorMessage="1" prompt="All other self-help assistance with non-IV-D issues, such as: Family Law (custody, visitation, divorce, etc.); Restraining Orders; Small Claims info; Civil name-change; Landlord-Tenant, etc." sqref="J13:J14" xr:uid="{08AC8AFE-7651-4C6F-A799-F1985A29416A}"/>
    <dataValidation allowBlank="1" showInputMessage="1" showErrorMessage="1" prompt="Time off paid by the court, such as vacation, personal or floating holiday, jury duty, military leave, etc." sqref="L14" xr:uid="{B088EF6E-36E9-40E3-BC12-002D99287333}"/>
    <dataValidation allowBlank="1" showInputMessage="1" showErrorMessage="1" prompt="Personal or family sick leave." sqref="N14" xr:uid="{0C4716E2-8890-4DC9-AED3-C00202D9EA37}"/>
    <dataValidation allowBlank="1" showInputMessage="1" showErrorMessage="1" prompt="Unpaid time off, such as work furlough." sqref="O14" xr:uid="{A4CF6603-EC77-425C-AB5D-BC959F22EB2D}"/>
    <dataValidation allowBlank="1" showInputMessage="1" showErrorMessage="1" prompt="Only include paid break time (i.e. 15-minute breaks); do not include your lunch break if you are not paid for this time." sqref="P13:P14" xr:uid="{0D16DCD1-B481-45C4-90B8-05F9A8C7DF90}"/>
    <dataValidation allowBlank="1" showErrorMessage="1" prompt="Select your JOB CLASSIFCATION from the drop-down list." sqref="K6:O6" xr:uid="{7D8ED035-92AE-4EF0-9404-918C742F62F3}"/>
    <dataValidation allowBlank="1" showInputMessage="1" showErrorMessage="1" prompt="ENTER start time." sqref="P11" xr:uid="{DB68FC26-373B-4747-9BC9-9734D10112D3}"/>
    <dataValidation type="date" allowBlank="1" showErrorMessage="1" errorTitle="Error" error="Please Enter a Date Between July 2019 - June 2020" prompt="ENTER first date of reporting period." sqref="A6:B6" xr:uid="{B5F36F53-AA0D-4D44-AD18-74C24820CD46}">
      <formula1>43647</formula1>
      <formula2>44012</formula2>
    </dataValidation>
    <dataValidation type="whole" allowBlank="1" showInputMessage="1" showErrorMessage="1" errorTitle="Error" error="Please enter a number between 1-15." sqref="B15:P63" xr:uid="{BABC9BB9-CF71-4E42-9539-B8C6519C5632}">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9573E5D4-272F-4628-B0DD-428F15D9546E}"/>
    <dataValidation allowBlank="1" showErrorMessage="1" prompt="Select your work type from the drop-down list." sqref="P6:Q6" xr:uid="{17D0872E-4057-40B2-BACA-52876C4755EC}"/>
    <dataValidation allowBlank="1" showErrorMessage="1" sqref="C6:G6" xr:uid="{EFA7E80C-9269-4E1A-B8A6-B3F9F0F0164C}"/>
    <dataValidation allowBlank="1" sqref="C7:G7" xr:uid="{328D109D-CF2C-443A-8197-A890BA166C1B}"/>
    <dataValidation type="list" allowBlank="1" showInputMessage="1" showErrorMessage="1" sqref="I11:K12" xr:uid="{98A49D05-7962-4451-AFB9-3FC5D43BBBBE}">
      <formula1>$S$122:$S$128</formula1>
    </dataValidation>
    <dataValidation allowBlank="1" showInputMessage="1" showErrorMessage="1" prompt="Administrative time off paid by the court, such as for judicial holidays._x000a_" sqref="M14" xr:uid="{42149E10-A0C7-4D08-84DC-0290EC9F67F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3166-4C71-47A2-94A9-BD1520D675DC}">
  <sheetPr filterMode="1">
    <tabColor rgb="FFFF330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8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4.1" customHeight="1" x14ac:dyDescent="0.2">
      <c r="A6" s="335">
        <f>Monday!A6+2</f>
        <v>2</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7"/>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7"/>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7"/>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7"/>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7"/>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7"/>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7"/>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7"/>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s="95" customFormat="1" ht="17.100000000000001" customHeight="1" x14ac:dyDescent="0.2">
      <c r="A69" s="314"/>
      <c r="B69" s="326"/>
      <c r="C69" s="326"/>
      <c r="D69" s="326"/>
      <c r="E69" s="326"/>
      <c r="F69" s="326"/>
      <c r="G69" s="326"/>
      <c r="H69" s="326"/>
      <c r="I69" s="326"/>
      <c r="J69" s="326"/>
      <c r="K69" s="116"/>
      <c r="L69" s="157"/>
      <c r="M69" s="157"/>
      <c r="N69" s="157" t="s">
        <v>97</v>
      </c>
      <c r="O69" s="157"/>
      <c r="P69" s="157"/>
      <c r="Q69" s="118"/>
      <c r="R69" s="314"/>
      <c r="S69" s="314"/>
      <c r="T69" s="314"/>
      <c r="U69" s="115"/>
      <c r="V69" s="13"/>
      <c r="W69" s="114"/>
      <c r="X69" s="114"/>
      <c r="Y69" s="114"/>
      <c r="Z69" s="96"/>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L128" s="38"/>
      <c r="M128" s="38"/>
      <c r="N128" s="38"/>
      <c r="O128" s="38"/>
      <c r="P128" s="38"/>
      <c r="Q128" s="14"/>
      <c r="R128" s="14"/>
      <c r="S128" s="14" t="s">
        <v>180</v>
      </c>
      <c r="T128" s="14"/>
      <c r="U128" s="14"/>
      <c r="V128" s="13"/>
      <c r="Y128" s="44" t="s">
        <v>65</v>
      </c>
    </row>
    <row r="129" spans="17:25" ht="30" customHeight="1" x14ac:dyDescent="0.2">
      <c r="Q129" s="13"/>
      <c r="R129" s="13"/>
      <c r="S129" s="14"/>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PUI/rFNHzdFhqkloY8ixXumyOUDKaXDhrB+Lx9E4xF5JKq4R9aHo5Hwik1h1ObxvmUu/+Ha6Zrdu1EbH396TaA==" saltValue="6W0+LRcYXJQZd4hO408b5w=="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355" priority="19">
      <formula>$X$15=TRUE</formula>
    </cfRule>
  </conditionalFormatting>
  <conditionalFormatting sqref="A17:U17">
    <cfRule type="expression" dxfId="354" priority="15">
      <formula>$X$17=TRUE</formula>
    </cfRule>
  </conditionalFormatting>
  <conditionalFormatting sqref="A63:U63">
    <cfRule type="expression" dxfId="353" priority="16">
      <formula>$X$63=TRUE</formula>
    </cfRule>
  </conditionalFormatting>
  <conditionalFormatting sqref="A62:U62">
    <cfRule type="expression" dxfId="352" priority="20">
      <formula>$X$62=TRUE</formula>
    </cfRule>
  </conditionalFormatting>
  <conditionalFormatting sqref="A61:U61">
    <cfRule type="expression" dxfId="351" priority="22">
      <formula>$X$61=TRUE</formula>
    </cfRule>
  </conditionalFormatting>
  <conditionalFormatting sqref="A60:U60">
    <cfRule type="expression" dxfId="350" priority="23">
      <formula>$X$60=TRUE</formula>
    </cfRule>
  </conditionalFormatting>
  <conditionalFormatting sqref="A59:U59">
    <cfRule type="expression" dxfId="349" priority="24">
      <formula>$X$59=TRUE</formula>
    </cfRule>
  </conditionalFormatting>
  <conditionalFormatting sqref="A58:U58">
    <cfRule type="expression" dxfId="348" priority="26">
      <formula>$X$58=TRUE</formula>
    </cfRule>
  </conditionalFormatting>
  <conditionalFormatting sqref="A57:U57">
    <cfRule type="expression" dxfId="347" priority="27">
      <formula>$X$57=TRUE</formula>
    </cfRule>
  </conditionalFormatting>
  <conditionalFormatting sqref="A56:U56">
    <cfRule type="expression" dxfId="346" priority="28">
      <formula>$X$56=TRUE</formula>
    </cfRule>
  </conditionalFormatting>
  <conditionalFormatting sqref="A55:U55">
    <cfRule type="expression" dxfId="345" priority="29">
      <formula>$X$55=TRUE</formula>
    </cfRule>
  </conditionalFormatting>
  <conditionalFormatting sqref="A54:U54">
    <cfRule type="expression" dxfId="344" priority="30">
      <formula>$X$54=TRUE</formula>
    </cfRule>
  </conditionalFormatting>
  <conditionalFormatting sqref="A53:U53">
    <cfRule type="expression" dxfId="343" priority="31">
      <formula>$X$53=TRUE</formula>
    </cfRule>
  </conditionalFormatting>
  <conditionalFormatting sqref="A52:U52">
    <cfRule type="expression" dxfId="342" priority="32">
      <formula>$X$52=TRUE</formula>
    </cfRule>
  </conditionalFormatting>
  <conditionalFormatting sqref="A51:U51">
    <cfRule type="expression" dxfId="341" priority="33">
      <formula>$X$51=TRUE</formula>
    </cfRule>
  </conditionalFormatting>
  <conditionalFormatting sqref="A50:U50">
    <cfRule type="expression" dxfId="340" priority="34">
      <formula>$X$50=TRUE</formula>
    </cfRule>
  </conditionalFormatting>
  <conditionalFormatting sqref="A49:U49">
    <cfRule type="expression" dxfId="339" priority="35">
      <formula>$X$49=TRUE</formula>
    </cfRule>
  </conditionalFormatting>
  <conditionalFormatting sqref="A48:U48">
    <cfRule type="expression" dxfId="338" priority="36">
      <formula>$X$48=TRUE</formula>
    </cfRule>
  </conditionalFormatting>
  <conditionalFormatting sqref="A47:U47">
    <cfRule type="expression" dxfId="337" priority="37">
      <formula>$X$47=TRUE</formula>
    </cfRule>
  </conditionalFormatting>
  <conditionalFormatting sqref="A46:U46">
    <cfRule type="expression" dxfId="336" priority="38">
      <formula>$X$46=TRUE</formula>
    </cfRule>
  </conditionalFormatting>
  <conditionalFormatting sqref="A45:U45">
    <cfRule type="expression" dxfId="335" priority="39">
      <formula>$X$45=TRUE</formula>
    </cfRule>
  </conditionalFormatting>
  <conditionalFormatting sqref="A44:U44">
    <cfRule type="expression" dxfId="334" priority="40">
      <formula>$X$44=TRUE</formula>
    </cfRule>
  </conditionalFormatting>
  <conditionalFormatting sqref="A43:U43">
    <cfRule type="expression" dxfId="333" priority="41">
      <formula>$X$43=TRUE</formula>
    </cfRule>
  </conditionalFormatting>
  <conditionalFormatting sqref="A42:U42">
    <cfRule type="expression" dxfId="332" priority="42">
      <formula>$X$42=TRUE</formula>
    </cfRule>
  </conditionalFormatting>
  <conditionalFormatting sqref="A41:U41">
    <cfRule type="expression" dxfId="331" priority="43">
      <formula>$X$41=TRUE</formula>
    </cfRule>
  </conditionalFormatting>
  <conditionalFormatting sqref="A40:U40">
    <cfRule type="expression" dxfId="330" priority="44">
      <formula>$X$40=TRUE</formula>
    </cfRule>
  </conditionalFormatting>
  <conditionalFormatting sqref="A39:U39">
    <cfRule type="expression" dxfId="329" priority="45">
      <formula>$X$39=TRUE</formula>
    </cfRule>
  </conditionalFormatting>
  <conditionalFormatting sqref="A18:U18">
    <cfRule type="expression" dxfId="328" priority="46">
      <formula>$X$18=TRUE</formula>
    </cfRule>
  </conditionalFormatting>
  <conditionalFormatting sqref="A19:U19">
    <cfRule type="expression" dxfId="327" priority="47">
      <formula>$X$19=TRUE</formula>
    </cfRule>
  </conditionalFormatting>
  <conditionalFormatting sqref="A20:U20">
    <cfRule type="expression" dxfId="326" priority="48">
      <formula>$X$20=TRUE</formula>
    </cfRule>
  </conditionalFormatting>
  <conditionalFormatting sqref="A21:U21">
    <cfRule type="expression" dxfId="325" priority="49">
      <formula>$X$21=TRUE</formula>
    </cfRule>
  </conditionalFormatting>
  <conditionalFormatting sqref="A22:U22">
    <cfRule type="expression" dxfId="324" priority="50">
      <formula>$X$22=TRUE</formula>
    </cfRule>
  </conditionalFormatting>
  <conditionalFormatting sqref="A23:U23">
    <cfRule type="expression" dxfId="323" priority="51">
      <formula>$X$23=TRUE</formula>
    </cfRule>
  </conditionalFormatting>
  <conditionalFormatting sqref="A24:U24">
    <cfRule type="expression" dxfId="322" priority="52">
      <formula>$X$24=TRUE</formula>
    </cfRule>
  </conditionalFormatting>
  <conditionalFormatting sqref="A27:U27">
    <cfRule type="expression" dxfId="321" priority="55">
      <formula>$X$27=TRUE</formula>
    </cfRule>
  </conditionalFormatting>
  <conditionalFormatting sqref="A28:U28">
    <cfRule type="expression" dxfId="320" priority="56">
      <formula>$X$28=TRUE</formula>
    </cfRule>
  </conditionalFormatting>
  <conditionalFormatting sqref="A32:U32">
    <cfRule type="expression" dxfId="319" priority="57">
      <formula>$X$32=TRUE</formula>
    </cfRule>
  </conditionalFormatting>
  <conditionalFormatting sqref="A33:U33">
    <cfRule type="expression" dxfId="318" priority="58">
      <formula>$X$33=TRUE</formula>
    </cfRule>
  </conditionalFormatting>
  <conditionalFormatting sqref="A34:U34">
    <cfRule type="expression" dxfId="317" priority="59">
      <formula>$X$34=TRUE</formula>
    </cfRule>
  </conditionalFormatting>
  <conditionalFormatting sqref="A36:U36">
    <cfRule type="expression" dxfId="316" priority="60">
      <formula>$X$36=TRUE</formula>
    </cfRule>
  </conditionalFormatting>
  <conditionalFormatting sqref="A37:U37">
    <cfRule type="expression" dxfId="315" priority="61">
      <formula>$X$37=TRUE</formula>
    </cfRule>
  </conditionalFormatting>
  <conditionalFormatting sqref="A38:U38">
    <cfRule type="expression" dxfId="314" priority="62">
      <formula>$X$38=TRUE</formula>
    </cfRule>
  </conditionalFormatting>
  <conditionalFormatting sqref="A16:U16">
    <cfRule type="expression" dxfId="313" priority="18">
      <formula>$X$16=TRUE</formula>
    </cfRule>
  </conditionalFormatting>
  <conditionalFormatting sqref="A35:U35">
    <cfRule type="expression" dxfId="312" priority="17">
      <formula>$X$35=TRUE</formula>
    </cfRule>
  </conditionalFormatting>
  <conditionalFormatting sqref="A30:U30">
    <cfRule type="expression" dxfId="311" priority="25">
      <formula>$X$30=TRUE</formula>
    </cfRule>
  </conditionalFormatting>
  <conditionalFormatting sqref="I15:I63 R27:R31 R15:R25 R33:R63">
    <cfRule type="expression" dxfId="310" priority="12">
      <formula>$AA15="TRUE"</formula>
    </cfRule>
  </conditionalFormatting>
  <conditionalFormatting sqref="K7:O7">
    <cfRule type="expression" dxfId="309" priority="9">
      <formula>OR($K$6="",$K$6=0,$K$6="FLF",$K$6="Attorney",$K$6="Paralegal",$K$6="Legal Assistant",$K$6="Clerk", $K$6="Self-Help Assistant")</formula>
    </cfRule>
    <cfRule type="expression" dxfId="308" priority="11">
      <formula>$K$6="Other (please specify below)"</formula>
    </cfRule>
  </conditionalFormatting>
  <conditionalFormatting sqref="R26">
    <cfRule type="expression" dxfId="307" priority="10">
      <formula>$AA26="TRUE"</formula>
    </cfRule>
  </conditionalFormatting>
  <conditionalFormatting sqref="A29:U29">
    <cfRule type="expression" dxfId="306" priority="64">
      <formula>$X$29=TRUE</formula>
    </cfRule>
  </conditionalFormatting>
  <conditionalFormatting sqref="U15">
    <cfRule type="expression" dxfId="305" priority="8">
      <formula>SUM($B$15:$P$15)&gt;15</formula>
    </cfRule>
  </conditionalFormatting>
  <conditionalFormatting sqref="U16:U63">
    <cfRule type="expression" dxfId="304" priority="7">
      <formula>SUM(B16:P16)&gt;15</formula>
    </cfRule>
  </conditionalFormatting>
  <conditionalFormatting sqref="R32">
    <cfRule type="expression" dxfId="303" priority="6">
      <formula>$AA32="TRUE"</formula>
    </cfRule>
  </conditionalFormatting>
  <conditionalFormatting sqref="A31:U31">
    <cfRule type="expression" dxfId="302" priority="21">
      <formula>$X$31=TRUE</formula>
    </cfRule>
    <cfRule type="expression" dxfId="301" priority="63">
      <formula>$X$31=TRUE</formula>
    </cfRule>
  </conditionalFormatting>
  <conditionalFormatting sqref="A25:U25">
    <cfRule type="expression" dxfId="300" priority="53">
      <formula>$X$25=TRUE</formula>
    </cfRule>
  </conditionalFormatting>
  <conditionalFormatting sqref="A26:U26">
    <cfRule type="expression" dxfId="299" priority="54">
      <formula>$X$26=TRUE</formula>
    </cfRule>
  </conditionalFormatting>
  <conditionalFormatting sqref="A15:U63">
    <cfRule type="expression" dxfId="298" priority="65">
      <formula>$R15="LUNCH"</formula>
    </cfRule>
  </conditionalFormatting>
  <conditionalFormatting sqref="J15:J64">
    <cfRule type="expression" dxfId="297" priority="5">
      <formula>AND($Y$16=TRUE,$I$11="All-Day Non IV-D Services")</formula>
    </cfRule>
  </conditionalFormatting>
  <conditionalFormatting sqref="L15:L64">
    <cfRule type="expression" dxfId="296" priority="4">
      <formula>AND($Y$16=TRUE,$I$11="All-Day PTO")</formula>
    </cfRule>
  </conditionalFormatting>
  <conditionalFormatting sqref="N15:N64">
    <cfRule type="expression" dxfId="295" priority="3">
      <formula>AND($Y$16=TRUE,$I$11="All-Day Sick")</formula>
    </cfRule>
  </conditionalFormatting>
  <conditionalFormatting sqref="O15:O64">
    <cfRule type="expression" dxfId="294" priority="2">
      <formula>AND($Y$16=TRUE,$I$11="All-Day VTO")</formula>
    </cfRule>
  </conditionalFormatting>
  <conditionalFormatting sqref="M15:M64">
    <cfRule type="expression" dxfId="293" priority="1">
      <formula>AND($Y$16=TRUE,$I$11="All-Day ATO")</formula>
    </cfRule>
  </conditionalFormatting>
  <dataValidations count="31">
    <dataValidation allowBlank="1" showErrorMessage="1" prompt="Select your work type from the drop-down list." sqref="P6:Q6" xr:uid="{E9649AAE-AF3C-4971-BBD1-E7B274A7A5F9}"/>
    <dataValidation allowBlank="1" showInputMessage="1" showErrorMessage="1" prompt="General court administrative duties that cannot be directly attributed to any one program, such as attending a meeting regarding courthouse security." sqref="K13:K14" xr:uid="{B2985147-5496-43AF-8196-572BE8D02CE1}"/>
    <dataValidation type="whole" allowBlank="1" showInputMessage="1" showErrorMessage="1" errorTitle="Error" error="Please enter a number between 1-15." sqref="B15:P63" xr:uid="{55317888-02AA-4183-AB1F-7C41EB54E80C}">
      <formula1>1</formula1>
      <formula2>15</formula2>
    </dataValidation>
    <dataValidation type="date" allowBlank="1" errorTitle="Error" error="Please Enter a Date Between July 2019 - June 2020" prompt="ENTER first date of reporting period." sqref="A6:B6" xr:uid="{FF0E29F1-A045-49BE-8314-8AB7B6F1E792}">
      <formula1>43647</formula1>
      <formula2>44012</formula2>
    </dataValidation>
    <dataValidation allowBlank="1" showInputMessage="1" showErrorMessage="1" prompt="ENTER start time." sqref="P11" xr:uid="{F0E10D89-3DFD-453D-A02A-72F434EACD81}"/>
    <dataValidation allowBlank="1" showErrorMessage="1" prompt="Select your JOB CLASSIFCATION from the drop-down list." sqref="K6:O6" xr:uid="{B1EB0537-1F0D-4931-82BC-AA0901BAB397}"/>
    <dataValidation allowBlank="1" showInputMessage="1" showErrorMessage="1" prompt="Only include paid break time (i.e. 15-minute breaks); do not include your lunch break if you are not paid for this time." sqref="P13:P14" xr:uid="{81D89846-39B0-4587-90DB-EE4462E926F4}"/>
    <dataValidation allowBlank="1" showInputMessage="1" showErrorMessage="1" prompt="Unpaid time off, such as work furlough." sqref="O14" xr:uid="{EE4731EC-1E03-4BF1-9761-71A8CC76B5DC}"/>
    <dataValidation allowBlank="1" showInputMessage="1" showErrorMessage="1" prompt="Personal or family sick leave." sqref="N14" xr:uid="{8C89F028-E218-4B21-BF14-7DB2041D31ED}"/>
    <dataValidation allowBlank="1" showInputMessage="1" showErrorMessage="1" prompt="Time off paid by the court, such as vacation, personal or floating holiday, jury duty, military leave, etc." sqref="L14" xr:uid="{4BB82E3A-519B-480A-9E35-DC788A3D437C}"/>
    <dataValidation allowBlank="1" showInputMessage="1" showErrorMessage="1" prompt="All other self-help assistance with non-IV-D issues, such as: Family Law (custody, visitation, divorce, etc.); Restraining Orders; Small Claims info; Civil name-change; Landlord-Tenant, etc." sqref="J13:J14" xr:uid="{FA038A1C-D31A-403E-AEB7-E9CA7F2616E9}"/>
    <dataValidation allowBlank="1" showInputMessage="1" showErrorMessage="1" prompt="Training related to the issues listed above, such as the annual AB 1058 Conference." sqref="H14:I14" xr:uid="{E59245F2-CDB9-4A19-A569-47AE22E7B365}"/>
    <dataValidation allowBlank="1" showInputMessage="1" showErrorMessage="1" prompt="Administrative work related to the program, such as inputting data into STARS." sqref="G14" xr:uid="{B9BB0FC7-191C-4816-89B2-9B67581105D4}"/>
    <dataValidation allowBlank="1" showInputMessage="1" showErrorMessage="1" prompt="Very brief (less than 5 minutes per customer) FLF services such as providing basic information on court processes, distribution of court forms, making a referral to different agency, etc." sqref="F14:G14" xr:uid="{3032651C-EBB2-40A9-9EFE-83D43CFD69EC}"/>
    <dataValidation allowBlank="1" showInputMessage="1" showErrorMessage="1" prompt="Assisting a customer with completing an application for LCSA services in a new or open case." sqref="E14" xr:uid="{86D0EFF7-A293-4FE3-AD6D-B164D913C94D}"/>
    <dataValidation allowBlank="1" showInputMessage="1" showErrorMessage="1" prompt="Distributing and assisting a customer with completing a Child Support Case Registry Form (form FL-191)." sqref="D14" xr:uid="{93FA9ADB-8EED-49E5-ADAD-B9F7ED17A9A3}"/>
    <dataValidation allowBlank="1" showInputMessage="1" showErrorMessage="1" prompt="Time spent in group or workshop setting relating to the issues above and providing information about the availability of LCSA services." sqref="C14" xr:uid="{A3238B91-C11E-4685-BA84-6EAE04EFEC3B}"/>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8376E5BC-5BB0-4DC7-8652-012471EBE614}"/>
    <dataValidation allowBlank="1" showErrorMessage="1" prompt="Select your COUNTY from the drop-down list." sqref="H6:J6" xr:uid="{5DD30E0C-0C49-4DA7-B531-2DC101B05ADD}"/>
    <dataValidation allowBlank="1" showErrorMessage="1" prompt="ENTER time spent on overtime. Overtime needs prior approval from AB 1058 program manager.  " sqref="Q13" xr:uid="{4AC89901-BD6D-47E4-A3A8-070FF6900066}"/>
    <dataValidation allowBlank="1" showInputMessage="1" showErrorMessage="1" prompt="ENTER end time. " sqref="P12 S12" xr:uid="{357056D2-0D8F-4115-A8A7-3666073BA635}"/>
    <dataValidation allowBlank="1" showInputMessage="1" showErrorMessage="1" prompt="ERROR message if less/more than 15 mins. " sqref="V13" xr:uid="{E40A4695-54FB-43DA-BC41-6F6D3DD60040}"/>
    <dataValidation allowBlank="1" showInputMessage="1" showErrorMessage="1" prompt="ENTER time spent on IV-D service(s). See TYPE KEY above for reference. " sqref="B13:G13" xr:uid="{97CDE748-D852-4832-99AD-2077D1AB7CB3}"/>
    <dataValidation allowBlank="1" showInputMessage="1" showErrorMessage="1" prompt="15 mins MAX." sqref="U13" xr:uid="{2B575861-97A1-480F-93DE-042141218319}"/>
    <dataValidation allowBlank="1" showInputMessage="1" showErrorMessage="1" prompt="ENTER additional info, as needed. " sqref="R13" xr:uid="{123C25BE-BE34-4E82-9283-54E26CD68334}"/>
    <dataValidation allowBlank="1" showInputMessage="1" showErrorMessage="1" prompt="ENTER time used whether Paid Time Off or Voluntary Time Off.  " sqref="L13:M13" xr:uid="{11B374B2-2DBF-4870-9280-1E14BF2464B4}"/>
    <dataValidation allowBlank="1" showInputMessage="1" showErrorMessage="1" prompt="Navigation link to Class List worksheet" sqref="T12:U12" xr:uid="{7C8D8D91-06AF-45FD-BB52-195D3C8A18A5}"/>
    <dataValidation allowBlank="1" showInputMessage="1" showErrorMessage="1" prompt="Schedule start time determined by the time entered in cell G2" sqref="A15" xr:uid="{F87E4C53-56BF-4BC7-98FA-56BB7580F45E}"/>
    <dataValidation allowBlank="1" sqref="C7:G7" xr:uid="{21CB4865-0885-435A-9D99-1609C506FB53}"/>
    <dataValidation type="list" allowBlank="1" showInputMessage="1" showErrorMessage="1" sqref="I11:K12" xr:uid="{F9477FFC-B3D1-4CB7-8662-267C4DAF310D}">
      <formula1>$S$122:$S$128</formula1>
    </dataValidation>
    <dataValidation allowBlank="1" showInputMessage="1" showErrorMessage="1" prompt="Administrative time off paid by the court, such as for judicial holidays." sqref="M14" xr:uid="{19AA1912-AA88-4DE5-B341-3DAC8DCB29A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1003"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1004"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1005"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1006"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1007"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1008"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1009"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1010"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1011"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1012"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1013"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9300-1FF7-4A0E-8063-1D3FE0BFBBE6}">
  <sheetPr filterMode="1">
    <tabColor rgb="FF00B0F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3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264" t="s">
        <v>8</v>
      </c>
      <c r="B5" s="265"/>
      <c r="C5" s="266" t="s">
        <v>85</v>
      </c>
      <c r="D5" s="267"/>
      <c r="E5" s="267"/>
      <c r="F5" s="267"/>
      <c r="G5" s="267"/>
      <c r="H5" s="266" t="s">
        <v>86</v>
      </c>
      <c r="I5" s="267"/>
      <c r="J5" s="268"/>
      <c r="K5" s="266" t="s">
        <v>111</v>
      </c>
      <c r="L5" s="267"/>
      <c r="M5" s="267"/>
      <c r="N5" s="267"/>
      <c r="O5" s="268"/>
      <c r="P5" s="269" t="s">
        <v>87</v>
      </c>
      <c r="Q5" s="270"/>
      <c r="R5" s="119"/>
      <c r="S5" s="103" t="s">
        <v>97</v>
      </c>
      <c r="T5" s="253"/>
      <c r="U5" s="254"/>
      <c r="W5" s="78"/>
      <c r="X5" s="18"/>
      <c r="Y5" s="19" t="s">
        <v>10</v>
      </c>
      <c r="Z5" s="20"/>
      <c r="AA5" s="18"/>
      <c r="AB5" s="18"/>
      <c r="AC5" s="20"/>
      <c r="AD5" s="20"/>
      <c r="AE5" s="20"/>
      <c r="AF5" s="20"/>
      <c r="AG5" s="20"/>
    </row>
    <row r="6" spans="1:36" ht="14.1" customHeight="1" x14ac:dyDescent="0.2">
      <c r="A6" s="335">
        <f>Monday!A6+3</f>
        <v>3</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 t="shared" si="1"/>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 t="shared" si="1"/>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 t="shared" si="1"/>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46"/>
      <c r="B67" s="347"/>
      <c r="C67" s="347"/>
      <c r="D67" s="347"/>
      <c r="E67" s="347"/>
      <c r="F67" s="347"/>
      <c r="G67" s="347"/>
      <c r="H67" s="347"/>
      <c r="I67" s="347"/>
      <c r="J67" s="347"/>
      <c r="K67" s="347"/>
      <c r="L67" s="347"/>
      <c r="M67" s="347"/>
      <c r="N67" s="347"/>
      <c r="O67" s="347"/>
      <c r="P67" s="347"/>
      <c r="Q67" s="347"/>
      <c r="R67" s="347"/>
      <c r="S67" s="347"/>
      <c r="T67" s="347"/>
      <c r="U67" s="347"/>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s="95" customFormat="1" ht="17.100000000000001" customHeight="1" x14ac:dyDescent="0.2">
      <c r="A69" s="314"/>
      <c r="B69" s="326"/>
      <c r="C69" s="326"/>
      <c r="D69" s="326"/>
      <c r="E69" s="326"/>
      <c r="F69" s="326"/>
      <c r="G69" s="326"/>
      <c r="H69" s="326"/>
      <c r="I69" s="326"/>
      <c r="J69" s="326"/>
      <c r="K69" s="116"/>
      <c r="L69" s="157"/>
      <c r="M69" s="157"/>
      <c r="N69" s="157" t="s">
        <v>97</v>
      </c>
      <c r="O69" s="157"/>
      <c r="P69" s="157"/>
      <c r="Q69" s="118"/>
      <c r="R69" s="314"/>
      <c r="S69" s="314"/>
      <c r="T69" s="314"/>
      <c r="U69" s="115"/>
      <c r="V69" s="13"/>
      <c r="W69" s="114"/>
      <c r="X69" s="114"/>
      <c r="Y69" s="114"/>
      <c r="Z69" s="96"/>
      <c r="AA69" s="114"/>
      <c r="AB69" s="114"/>
      <c r="AC69" s="96"/>
      <c r="AD69" s="96"/>
      <c r="AE69" s="96"/>
      <c r="AF69" s="96"/>
      <c r="AG69" s="96"/>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L128" s="38"/>
      <c r="M128" s="38"/>
      <c r="N128" s="38"/>
      <c r="O128" s="38"/>
      <c r="P128" s="38"/>
      <c r="Q128" s="14"/>
      <c r="R128" s="14"/>
      <c r="S128" s="14" t="s">
        <v>180</v>
      </c>
      <c r="T128" s="14"/>
      <c r="U128" s="14"/>
      <c r="V128" s="13"/>
      <c r="Y128" s="44" t="s">
        <v>65</v>
      </c>
    </row>
    <row r="129" spans="12:25" ht="30" customHeight="1" x14ac:dyDescent="0.2">
      <c r="L129" s="38"/>
      <c r="M129" s="38"/>
      <c r="N129" s="38"/>
      <c r="O129" s="38"/>
      <c r="P129" s="38"/>
      <c r="Q129" s="14"/>
      <c r="R129" s="14"/>
      <c r="S129" s="14"/>
      <c r="T129" s="14"/>
      <c r="U129" s="14"/>
      <c r="V129" s="13"/>
      <c r="Y129" s="45" t="s">
        <v>66</v>
      </c>
    </row>
    <row r="130" spans="12:25" ht="30" customHeight="1" x14ac:dyDescent="0.2">
      <c r="L130" s="38"/>
      <c r="M130" s="38"/>
      <c r="N130" s="38"/>
      <c r="O130" s="38"/>
      <c r="P130" s="38"/>
      <c r="Q130" s="14"/>
      <c r="R130" s="14"/>
      <c r="S130" s="14"/>
      <c r="T130" s="14"/>
      <c r="U130" s="14"/>
      <c r="V130" s="13"/>
      <c r="Y130" s="44" t="s">
        <v>90</v>
      </c>
    </row>
    <row r="131" spans="12:25" ht="30" customHeight="1" x14ac:dyDescent="0.2">
      <c r="Q131" s="13"/>
      <c r="R131" s="13"/>
      <c r="S131" s="13"/>
      <c r="T131" s="13"/>
      <c r="U131" s="13"/>
      <c r="V131" s="13"/>
      <c r="Y131" s="45" t="s">
        <v>67</v>
      </c>
    </row>
    <row r="132" spans="12:25" ht="30" customHeight="1" x14ac:dyDescent="0.2">
      <c r="Q132" s="13"/>
      <c r="R132" s="13"/>
      <c r="S132" s="13"/>
      <c r="T132" s="13"/>
      <c r="U132" s="13"/>
      <c r="V132" s="13"/>
      <c r="Y132" s="44" t="s">
        <v>68</v>
      </c>
    </row>
    <row r="133" spans="12:25" ht="30" customHeight="1" x14ac:dyDescent="0.2">
      <c r="Q133" s="13"/>
      <c r="R133" s="13"/>
      <c r="S133" s="13"/>
      <c r="T133" s="13"/>
      <c r="U133" s="13"/>
      <c r="V133" s="13"/>
      <c r="Y133" s="45" t="s">
        <v>69</v>
      </c>
    </row>
    <row r="134" spans="12:25" ht="30" customHeight="1" x14ac:dyDescent="0.2">
      <c r="Q134" s="13"/>
      <c r="R134" s="13"/>
      <c r="S134" s="13"/>
      <c r="T134" s="13"/>
      <c r="U134" s="13"/>
      <c r="V134" s="13"/>
      <c r="Y134" s="45" t="s">
        <v>70</v>
      </c>
    </row>
    <row r="135" spans="12:25" ht="30" customHeight="1" x14ac:dyDescent="0.2">
      <c r="Q135" s="13"/>
      <c r="R135" s="13"/>
      <c r="S135" s="13"/>
      <c r="T135" s="13"/>
      <c r="U135" s="13"/>
      <c r="V135" s="13"/>
      <c r="Y135" s="44" t="s">
        <v>71</v>
      </c>
    </row>
    <row r="136" spans="12:25" ht="30" customHeight="1" x14ac:dyDescent="0.2">
      <c r="Q136" s="13"/>
      <c r="R136" s="13"/>
      <c r="S136" s="13"/>
      <c r="T136" s="13"/>
      <c r="U136" s="13"/>
      <c r="V136" s="13"/>
      <c r="Y136" s="44" t="s">
        <v>72</v>
      </c>
    </row>
    <row r="137" spans="12:25" ht="30" customHeight="1" x14ac:dyDescent="0.2">
      <c r="Q137" s="13"/>
      <c r="R137" s="13"/>
      <c r="S137" s="13"/>
      <c r="T137" s="13"/>
      <c r="U137" s="13"/>
      <c r="V137" s="13"/>
      <c r="Y137" s="45" t="s">
        <v>73</v>
      </c>
    </row>
    <row r="138" spans="12:25" ht="30" customHeight="1" x14ac:dyDescent="0.2">
      <c r="Q138" s="13"/>
      <c r="R138" s="13"/>
      <c r="S138" s="13"/>
      <c r="T138" s="13"/>
      <c r="U138" s="13"/>
      <c r="V138" s="13"/>
      <c r="Y138" s="45" t="s">
        <v>74</v>
      </c>
    </row>
    <row r="139" spans="12:25" ht="30" customHeight="1" x14ac:dyDescent="0.2">
      <c r="Q139" s="13"/>
      <c r="R139" s="13"/>
      <c r="S139" s="13"/>
      <c r="T139" s="13"/>
      <c r="U139" s="13"/>
      <c r="V139" s="13"/>
      <c r="Y139" s="45" t="s">
        <v>75</v>
      </c>
    </row>
    <row r="140" spans="12:25" ht="30" customHeight="1" x14ac:dyDescent="0.2">
      <c r="Q140" s="13"/>
      <c r="R140" s="13"/>
      <c r="S140" s="13"/>
      <c r="T140" s="13"/>
      <c r="U140" s="13"/>
      <c r="V140" s="13"/>
      <c r="Y140" s="44" t="s">
        <v>76</v>
      </c>
    </row>
    <row r="141" spans="12:25" ht="30" customHeight="1" x14ac:dyDescent="0.2">
      <c r="Q141" s="13"/>
      <c r="R141" s="13"/>
      <c r="S141" s="13"/>
      <c r="T141" s="13"/>
      <c r="U141" s="13"/>
      <c r="V141" s="13"/>
      <c r="Y141" s="44" t="s">
        <v>77</v>
      </c>
    </row>
    <row r="142" spans="12:25" ht="30" customHeight="1" x14ac:dyDescent="0.2">
      <c r="Q142" s="13"/>
      <c r="R142" s="13"/>
      <c r="S142" s="13"/>
      <c r="T142" s="13"/>
      <c r="U142" s="13"/>
      <c r="V142" s="13"/>
      <c r="Y142" s="45" t="s">
        <v>78</v>
      </c>
    </row>
    <row r="143" spans="12:25" ht="30" customHeight="1" x14ac:dyDescent="0.2">
      <c r="Q143" s="13"/>
      <c r="R143" s="13"/>
      <c r="S143" s="13"/>
      <c r="T143" s="13"/>
      <c r="U143" s="13"/>
      <c r="V143" s="13"/>
      <c r="Y143" s="44" t="s">
        <v>79</v>
      </c>
    </row>
    <row r="144" spans="12: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RICPuTxVdIZ3P+zIyAJpTqH2BRog6CuWyuNZV30DoNBnaWLcAnWjJu6XHWothvxQxGdLVv9GDjces063MK0v5Q==" saltValue="mi4WbpFPn8SfAHo8m4kL5g=="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5">
      <colorScale>
        <cfvo type="min"/>
        <cfvo type="max"/>
        <color rgb="FFFF7128"/>
        <color rgb="FFFFEF9C"/>
      </colorScale>
    </cfRule>
  </conditionalFormatting>
  <conditionalFormatting sqref="F7:G7">
    <cfRule type="colorScale" priority="14">
      <colorScale>
        <cfvo type="min"/>
        <cfvo type="max"/>
        <color rgb="FFFF7128"/>
        <color rgb="FFFFEF9C"/>
      </colorScale>
    </cfRule>
  </conditionalFormatting>
  <conditionalFormatting sqref="A15:U15">
    <cfRule type="expression" dxfId="286" priority="20">
      <formula>$X$15=TRUE</formula>
    </cfRule>
  </conditionalFormatting>
  <conditionalFormatting sqref="A17:U17">
    <cfRule type="expression" dxfId="285" priority="16">
      <formula>$X$17=TRUE</formula>
    </cfRule>
  </conditionalFormatting>
  <conditionalFormatting sqref="A63:U63">
    <cfRule type="expression" dxfId="284" priority="17">
      <formula>$X$63=TRUE</formula>
    </cfRule>
  </conditionalFormatting>
  <conditionalFormatting sqref="A62:U62">
    <cfRule type="expression" dxfId="283" priority="21">
      <formula>$X$62=TRUE</formula>
    </cfRule>
  </conditionalFormatting>
  <conditionalFormatting sqref="A61:U61">
    <cfRule type="expression" dxfId="282" priority="23">
      <formula>$X$61=TRUE</formula>
    </cfRule>
  </conditionalFormatting>
  <conditionalFormatting sqref="A60:U60">
    <cfRule type="expression" dxfId="281" priority="24">
      <formula>$X$60=TRUE</formula>
    </cfRule>
  </conditionalFormatting>
  <conditionalFormatting sqref="A59:U59">
    <cfRule type="expression" dxfId="280" priority="25">
      <formula>$X$59=TRUE</formula>
    </cfRule>
  </conditionalFormatting>
  <conditionalFormatting sqref="A58:U58">
    <cfRule type="expression" dxfId="279" priority="27">
      <formula>$X$58=TRUE</formula>
    </cfRule>
  </conditionalFormatting>
  <conditionalFormatting sqref="A57:U57">
    <cfRule type="expression" dxfId="278" priority="28">
      <formula>$X$57=TRUE</formula>
    </cfRule>
  </conditionalFormatting>
  <conditionalFormatting sqref="A56:U56">
    <cfRule type="expression" dxfId="277" priority="29">
      <formula>$X$56=TRUE</formula>
    </cfRule>
  </conditionalFormatting>
  <conditionalFormatting sqref="A55:U55">
    <cfRule type="expression" dxfId="276" priority="30">
      <formula>$X$55=TRUE</formula>
    </cfRule>
  </conditionalFormatting>
  <conditionalFormatting sqref="A54:U54">
    <cfRule type="expression" dxfId="275" priority="31">
      <formula>$X$54=TRUE</formula>
    </cfRule>
  </conditionalFormatting>
  <conditionalFormatting sqref="A53:U53">
    <cfRule type="expression" dxfId="274" priority="32">
      <formula>$X$53=TRUE</formula>
    </cfRule>
  </conditionalFormatting>
  <conditionalFormatting sqref="A52:U52">
    <cfRule type="expression" dxfId="273" priority="33">
      <formula>$X$52=TRUE</formula>
    </cfRule>
  </conditionalFormatting>
  <conditionalFormatting sqref="A51:U51">
    <cfRule type="expression" dxfId="272" priority="34">
      <formula>$X$51=TRUE</formula>
    </cfRule>
  </conditionalFormatting>
  <conditionalFormatting sqref="A50:U50">
    <cfRule type="expression" dxfId="271" priority="35">
      <formula>$X$50=TRUE</formula>
    </cfRule>
  </conditionalFormatting>
  <conditionalFormatting sqref="A49:U49">
    <cfRule type="expression" dxfId="270" priority="36">
      <formula>$X$49=TRUE</formula>
    </cfRule>
  </conditionalFormatting>
  <conditionalFormatting sqref="A48:U48">
    <cfRule type="expression" dxfId="269" priority="37">
      <formula>$X$48=TRUE</formula>
    </cfRule>
  </conditionalFormatting>
  <conditionalFormatting sqref="A47:U47">
    <cfRule type="expression" dxfId="268" priority="38">
      <formula>$X$47=TRUE</formula>
    </cfRule>
  </conditionalFormatting>
  <conditionalFormatting sqref="A46:U46">
    <cfRule type="expression" dxfId="267" priority="39">
      <formula>$X$46=TRUE</formula>
    </cfRule>
  </conditionalFormatting>
  <conditionalFormatting sqref="A45:U45">
    <cfRule type="expression" dxfId="266" priority="40">
      <formula>$X$45=TRUE</formula>
    </cfRule>
  </conditionalFormatting>
  <conditionalFormatting sqref="A44:U44">
    <cfRule type="expression" dxfId="265" priority="41">
      <formula>$X$44=TRUE</formula>
    </cfRule>
  </conditionalFormatting>
  <conditionalFormatting sqref="A43:U43">
    <cfRule type="expression" dxfId="264" priority="42">
      <formula>$X$43=TRUE</formula>
    </cfRule>
  </conditionalFormatting>
  <conditionalFormatting sqref="A42:U42">
    <cfRule type="expression" dxfId="263" priority="43">
      <formula>$X$42=TRUE</formula>
    </cfRule>
  </conditionalFormatting>
  <conditionalFormatting sqref="A41:U41">
    <cfRule type="expression" dxfId="262" priority="44">
      <formula>$X$41=TRUE</formula>
    </cfRule>
  </conditionalFormatting>
  <conditionalFormatting sqref="A40:U40">
    <cfRule type="expression" dxfId="261" priority="45">
      <formula>$X$40=TRUE</formula>
    </cfRule>
  </conditionalFormatting>
  <conditionalFormatting sqref="A39:U39">
    <cfRule type="expression" dxfId="260" priority="46">
      <formula>$X$39=TRUE</formula>
    </cfRule>
  </conditionalFormatting>
  <conditionalFormatting sqref="A18:U18">
    <cfRule type="expression" dxfId="259" priority="47">
      <formula>$X$18=TRUE</formula>
    </cfRule>
  </conditionalFormatting>
  <conditionalFormatting sqref="A19:U19">
    <cfRule type="expression" dxfId="258" priority="48">
      <formula>$X$19=TRUE</formula>
    </cfRule>
  </conditionalFormatting>
  <conditionalFormatting sqref="A20:U20">
    <cfRule type="expression" dxfId="257" priority="49">
      <formula>$X$20=TRUE</formula>
    </cfRule>
  </conditionalFormatting>
  <conditionalFormatting sqref="A21:U21">
    <cfRule type="expression" dxfId="256" priority="50">
      <formula>$X$21=TRUE</formula>
    </cfRule>
  </conditionalFormatting>
  <conditionalFormatting sqref="A22:U22">
    <cfRule type="expression" dxfId="255" priority="51">
      <formula>$X$22=TRUE</formula>
    </cfRule>
  </conditionalFormatting>
  <conditionalFormatting sqref="A23:U23">
    <cfRule type="expression" dxfId="254" priority="52">
      <formula>$X$23=TRUE</formula>
    </cfRule>
  </conditionalFormatting>
  <conditionalFormatting sqref="A24:U24">
    <cfRule type="expression" dxfId="253" priority="53">
      <formula>$X$24=TRUE</formula>
    </cfRule>
  </conditionalFormatting>
  <conditionalFormatting sqref="A27:U27">
    <cfRule type="expression" dxfId="252" priority="56">
      <formula>$X$27=TRUE</formula>
    </cfRule>
  </conditionalFormatting>
  <conditionalFormatting sqref="A28:U28">
    <cfRule type="expression" dxfId="251" priority="57">
      <formula>$X$28=TRUE</formula>
    </cfRule>
  </conditionalFormatting>
  <conditionalFormatting sqref="A32:U32">
    <cfRule type="expression" dxfId="250" priority="58">
      <formula>$X$32=TRUE</formula>
    </cfRule>
  </conditionalFormatting>
  <conditionalFormatting sqref="A33:U33">
    <cfRule type="expression" dxfId="249" priority="59">
      <formula>$X$33=TRUE</formula>
    </cfRule>
  </conditionalFormatting>
  <conditionalFormatting sqref="A34:U34">
    <cfRule type="expression" dxfId="248" priority="60">
      <formula>$X$34=TRUE</formula>
    </cfRule>
  </conditionalFormatting>
  <conditionalFormatting sqref="A36:U36">
    <cfRule type="expression" dxfId="247" priority="61">
      <formula>$X$36=TRUE</formula>
    </cfRule>
  </conditionalFormatting>
  <conditionalFormatting sqref="A37:U37">
    <cfRule type="expression" dxfId="246" priority="62">
      <formula>$X$37=TRUE</formula>
    </cfRule>
  </conditionalFormatting>
  <conditionalFormatting sqref="A38:U38">
    <cfRule type="expression" dxfId="245" priority="63">
      <formula>$X$38=TRUE</formula>
    </cfRule>
  </conditionalFormatting>
  <conditionalFormatting sqref="A16:U16">
    <cfRule type="expression" dxfId="244" priority="19">
      <formula>$X$16=TRUE</formula>
    </cfRule>
  </conditionalFormatting>
  <conditionalFormatting sqref="A35:U35">
    <cfRule type="expression" dxfId="243" priority="18">
      <formula>$X$35=TRUE</formula>
    </cfRule>
  </conditionalFormatting>
  <conditionalFormatting sqref="A30:U30">
    <cfRule type="expression" dxfId="242" priority="26">
      <formula>$X$30=TRUE</formula>
    </cfRule>
  </conditionalFormatting>
  <conditionalFormatting sqref="I15:I63 R27:R31 R15:R25 R33:R63">
    <cfRule type="expression" dxfId="241" priority="13">
      <formula>$AA15="TRUE"</formula>
    </cfRule>
  </conditionalFormatting>
  <conditionalFormatting sqref="K7:O7">
    <cfRule type="expression" dxfId="240" priority="10">
      <formula>OR($K$6="",$K$6=0,$K$6="FLF",$K$6="Attorney",$K$6="Paralegal",$K$6="Legal Assistant",$K$6="Clerk", $K$6="Self-Help Assistant")</formula>
    </cfRule>
    <cfRule type="expression" dxfId="239" priority="12">
      <formula>$K$6="Other (please specify below)"</formula>
    </cfRule>
  </conditionalFormatting>
  <conditionalFormatting sqref="R26">
    <cfRule type="expression" dxfId="238" priority="11">
      <formula>$AA26="TRUE"</formula>
    </cfRule>
  </conditionalFormatting>
  <conditionalFormatting sqref="A29:U29">
    <cfRule type="expression" dxfId="237" priority="65">
      <formula>$X$29=TRUE</formula>
    </cfRule>
  </conditionalFormatting>
  <conditionalFormatting sqref="U15">
    <cfRule type="expression" dxfId="236" priority="9">
      <formula>SUM($B$15:$P$15)&gt;15</formula>
    </cfRule>
  </conditionalFormatting>
  <conditionalFormatting sqref="U16:U63">
    <cfRule type="expression" dxfId="235" priority="8">
      <formula>SUM(B16:P16)&gt;15</formula>
    </cfRule>
  </conditionalFormatting>
  <conditionalFormatting sqref="R32">
    <cfRule type="expression" dxfId="234" priority="7">
      <formula>$AA32="TRUE"</formula>
    </cfRule>
  </conditionalFormatting>
  <conditionalFormatting sqref="A31:U31">
    <cfRule type="expression" dxfId="233" priority="22">
      <formula>$X$31=TRUE</formula>
    </cfRule>
    <cfRule type="expression" dxfId="232" priority="64">
      <formula>$X$31=TRUE</formula>
    </cfRule>
  </conditionalFormatting>
  <conditionalFormatting sqref="A25:U25">
    <cfRule type="expression" dxfId="231" priority="54">
      <formula>$X$25=TRUE</formula>
    </cfRule>
  </conditionalFormatting>
  <conditionalFormatting sqref="A26:U26">
    <cfRule type="expression" dxfId="230" priority="55">
      <formula>$X$26=TRUE</formula>
    </cfRule>
  </conditionalFormatting>
  <conditionalFormatting sqref="A15:U63">
    <cfRule type="expression" dxfId="229" priority="66">
      <formula>$R15="LUNCH"</formula>
    </cfRule>
  </conditionalFormatting>
  <conditionalFormatting sqref="J15:J64">
    <cfRule type="expression" dxfId="228" priority="6">
      <formula>AND($Y$16=TRUE,$I$11="All-Day Non IV-D Services")</formula>
    </cfRule>
  </conditionalFormatting>
  <conditionalFormatting sqref="L15:L64">
    <cfRule type="expression" dxfId="227" priority="5">
      <formula>AND($Y$16=TRUE,$I$11="All-Day PTO")</formula>
    </cfRule>
  </conditionalFormatting>
  <conditionalFormatting sqref="N15:N64">
    <cfRule type="expression" dxfId="226" priority="4">
      <formula>AND($Y$16=TRUE,$I$11="All-Day Sick")</formula>
    </cfRule>
  </conditionalFormatting>
  <conditionalFormatting sqref="O15:O64">
    <cfRule type="expression" dxfId="225" priority="3">
      <formula>AND($Y$16=TRUE,$I$11="All-Day VTO")</formula>
    </cfRule>
  </conditionalFormatting>
  <conditionalFormatting sqref="M15:M63">
    <cfRule type="expression" dxfId="224" priority="2">
      <formula>AND($Y$16=TRUE,$I$11="All-Day ATO")</formula>
    </cfRule>
  </conditionalFormatting>
  <conditionalFormatting sqref="M64">
    <cfRule type="expression" dxfId="223" priority="1">
      <formula>AND($Y$16=TRUE,$I$11="All-Day PTO")</formula>
    </cfRule>
  </conditionalFormatting>
  <dataValidations count="31">
    <dataValidation allowBlank="1" showInputMessage="1" showErrorMessage="1" prompt="Schedule start time determined by the time entered in cell G2" sqref="A15" xr:uid="{BBEC1E42-07DD-438C-B432-E78436644FCB}"/>
    <dataValidation allowBlank="1" showInputMessage="1" showErrorMessage="1" prompt="Navigation link to Class List worksheet" sqref="T12:U12" xr:uid="{3AE9D1A8-FBE6-43A1-BED4-14FB96CA05CE}"/>
    <dataValidation allowBlank="1" showInputMessage="1" showErrorMessage="1" prompt="ENTER time used whether Paid Time Off or Voluntary Time Off.  " sqref="L13:M13" xr:uid="{7856C462-1AC8-46CE-B894-32B31050392D}"/>
    <dataValidation allowBlank="1" showInputMessage="1" showErrorMessage="1" prompt="ENTER additional info, as needed. " sqref="R13" xr:uid="{5973D13F-9D9C-4912-A9BD-E723C6EBB2D5}"/>
    <dataValidation allowBlank="1" showInputMessage="1" showErrorMessage="1" prompt="15 mins MAX." sqref="U13" xr:uid="{9C9262E9-E907-43F2-A170-F2838CC9669A}"/>
    <dataValidation allowBlank="1" showInputMessage="1" showErrorMessage="1" prompt="ENTER time spent on IV-D service(s). See TYPE KEY above for reference. " sqref="B13:G13" xr:uid="{979FED01-01E8-4B8A-8EC2-573F04DE7270}"/>
    <dataValidation allowBlank="1" showInputMessage="1" showErrorMessage="1" prompt="ERROR message if less/more than 15 mins. " sqref="V13" xr:uid="{2A443653-011E-4DC6-A1E2-89DBA0898DE7}"/>
    <dataValidation allowBlank="1" showInputMessage="1" showErrorMessage="1" prompt="ENTER end time. " sqref="P12 S12" xr:uid="{82DC1123-840D-4492-80AA-7FC603BDF11E}"/>
    <dataValidation allowBlank="1" showErrorMessage="1" prompt="ENTER time spent on overtime. Overtime needs prior approval from AB 1058 program manager.  " sqref="Q13" xr:uid="{0D12F507-C891-42B2-9A40-A8F9826CE38A}"/>
    <dataValidation allowBlank="1" showErrorMessage="1" prompt="Select your COUNTY from the drop-down list." sqref="H6:J6" xr:uid="{83CA37F7-E140-44E4-9329-44D7716FB398}"/>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3C0E23D4-DBEB-47F7-8440-A571DA3DE611}"/>
    <dataValidation allowBlank="1" showInputMessage="1" showErrorMessage="1" prompt="Time spent in group or workshop setting relating to the issues above and providing information about the availability of LCSA services." sqref="C14" xr:uid="{76A0E16D-3EAB-4837-9577-BC0A7D6BB951}"/>
    <dataValidation allowBlank="1" showInputMessage="1" showErrorMessage="1" prompt="Distributing and assisting a customer with completing a Child Support Case Registry Form (form FL-191)." sqref="D14" xr:uid="{22343FF1-203C-4135-9BD8-6B5F9AB59FD7}"/>
    <dataValidation allowBlank="1" showInputMessage="1" showErrorMessage="1" prompt="Assisting a customer with completing an application for LCSA services in a new or open case." sqref="E14" xr:uid="{AFD4A796-D4D4-4F71-AAF3-6B9FDB520D7F}"/>
    <dataValidation allowBlank="1" showInputMessage="1" showErrorMessage="1" prompt="Very brief (less than 5 minutes per customer) FLF services such as providing basic information on court processes, distribution of court forms, making a referral to different agency, etc." sqref="F14:G14" xr:uid="{A9D385C4-F062-4CED-AF64-9A96E9CF53CE}"/>
    <dataValidation allowBlank="1" showInputMessage="1" showErrorMessage="1" prompt="Administrative work related to the program, such as inputting data into STARS." sqref="G14" xr:uid="{4B1251D6-C65C-4380-9F72-21B985190FA3}"/>
    <dataValidation allowBlank="1" showInputMessage="1" showErrorMessage="1" prompt="Training related to the issues listed above, such as the annual AB 1058 Conference." sqref="H14:I14" xr:uid="{63673E19-C3B8-4FA2-9883-9A53DFCE71C6}"/>
    <dataValidation allowBlank="1" showInputMessage="1" showErrorMessage="1" prompt="All other self-help assistance with non-IV-D issues, such as: Family Law (custody, visitation, divorce, etc.); Restraining Orders; Small Claims info; Civil name-change; Landlord-Tenant, etc." sqref="J13:J14" xr:uid="{E73AF66D-D2C3-4455-B858-25F6CA579F0C}"/>
    <dataValidation allowBlank="1" showInputMessage="1" showErrorMessage="1" prompt="Time off paid by the court, such as vacation, personal or floating holiday, jury duty, military leave, etc." sqref="L14" xr:uid="{8598F694-434F-4435-B783-3C1991151338}"/>
    <dataValidation allowBlank="1" showInputMessage="1" showErrorMessage="1" prompt="Personal or family sick leave." sqref="N14" xr:uid="{73FC8C8A-D32C-401C-8829-F4335646E6BE}"/>
    <dataValidation allowBlank="1" showInputMessage="1" showErrorMessage="1" prompt="Unpaid time off, such as work furlough." sqref="O14" xr:uid="{12FC8286-6EF9-4F71-ADFC-1656AD54CE0D}"/>
    <dataValidation allowBlank="1" showInputMessage="1" showErrorMessage="1" prompt="Only include paid break time (i.e. 15-minute breaks); do not include your lunch break if you are not paid for this time." sqref="P13:P14" xr:uid="{2190179B-2A31-4DCF-B7AA-B3CEFA178F5D}"/>
    <dataValidation allowBlank="1" showErrorMessage="1" prompt="Select your JOB CLASSIFCATION from the drop-down list." sqref="K6:O6" xr:uid="{2466E05B-93B0-4C86-8931-9A506D1D1147}"/>
    <dataValidation allowBlank="1" showInputMessage="1" showErrorMessage="1" prompt="ENTER start time." sqref="P11" xr:uid="{B7844BBA-F643-4A2E-B8C2-5C674248DABD}"/>
    <dataValidation type="date" allowBlank="1" errorTitle="Error" error="Please Enter a Date Between July 2019 - June 2020" prompt="ENTER first date of reporting period." sqref="A6:B6" xr:uid="{6447AEA9-F54D-4F3C-8E95-A348353DF8DF}">
      <formula1>43647</formula1>
      <formula2>44012</formula2>
    </dataValidation>
    <dataValidation type="whole" allowBlank="1" showInputMessage="1" showErrorMessage="1" errorTitle="Error" error="Please enter a number between 1-15." sqref="B15:P63" xr:uid="{1BC5E932-6BAF-48D0-A2CB-A4304D4D943A}">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D0882FF4-3306-468B-9785-77642D09C603}"/>
    <dataValidation allowBlank="1" showErrorMessage="1" prompt="Select your work type from the drop-down list." sqref="P6:Q6" xr:uid="{DCA0DF1A-B5B2-4911-91F7-2E999EC6B6E7}"/>
    <dataValidation allowBlank="1" sqref="C7:G7" xr:uid="{8B471370-F271-4105-9BAE-317519E67CE2}"/>
    <dataValidation type="list" allowBlank="1" showInputMessage="1" showErrorMessage="1" sqref="I11:K12" xr:uid="{E02DBEA2-BF65-4F5E-9840-7A264E909963}">
      <formula1>$S$122:$S$128</formula1>
    </dataValidation>
    <dataValidation allowBlank="1" showInputMessage="1" showErrorMessage="1" prompt="Administrative time off paid by the court, such as for judicial holidays." sqref="M14" xr:uid="{FF82FE9D-7B58-4383-9B34-2E370553298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0E65-D623-42C1-B577-4246E9E70690}">
  <sheetPr filterMode="1">
    <tabColor theme="0" tint="-0.34998626667073579"/>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95"/>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54"/>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53"/>
      <c r="U4" s="254"/>
      <c r="W4" s="77"/>
      <c r="Y4" s="15" t="s">
        <v>9</v>
      </c>
    </row>
    <row r="5" spans="1:36" s="17" customFormat="1" ht="12.6" customHeight="1" x14ac:dyDescent="0.2">
      <c r="A5" s="348" t="s">
        <v>8</v>
      </c>
      <c r="B5" s="349"/>
      <c r="C5" s="350" t="s">
        <v>85</v>
      </c>
      <c r="D5" s="351"/>
      <c r="E5" s="351"/>
      <c r="F5" s="351"/>
      <c r="G5" s="351"/>
      <c r="H5" s="352" t="s">
        <v>86</v>
      </c>
      <c r="I5" s="353"/>
      <c r="J5" s="354"/>
      <c r="K5" s="352" t="s">
        <v>111</v>
      </c>
      <c r="L5" s="353"/>
      <c r="M5" s="353"/>
      <c r="N5" s="353"/>
      <c r="O5" s="354"/>
      <c r="P5" s="355" t="s">
        <v>87</v>
      </c>
      <c r="Q5" s="356"/>
      <c r="R5" s="64"/>
      <c r="S5" s="43" t="s">
        <v>97</v>
      </c>
      <c r="T5" s="253"/>
      <c r="U5" s="254"/>
      <c r="W5" s="78"/>
      <c r="X5" s="18"/>
      <c r="Y5" s="19" t="s">
        <v>10</v>
      </c>
      <c r="Z5" s="20"/>
      <c r="AA5" s="18"/>
      <c r="AB5" s="18"/>
      <c r="AC5" s="20"/>
      <c r="AD5" s="20"/>
      <c r="AE5" s="20"/>
      <c r="AF5" s="20"/>
      <c r="AG5" s="20"/>
    </row>
    <row r="6" spans="1:36" ht="14.1" customHeight="1" x14ac:dyDescent="0.2">
      <c r="A6" s="335">
        <f>Monday!A6+4</f>
        <v>4</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0.33333333333333331</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0.70833333333333337</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302" t="str">
        <f>IF(A21&gt;$S$11-TIME(0,5,0),IF(A21&lt;$S$12,"LUNCH",""),"")</f>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302" t="str">
        <f>IF(A22&gt;$S$11-TIME(0,5,0),IF(A22&lt;$S$12,"LUNCH",""),"")</f>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302" t="str">
        <f t="shared" si="1"/>
        <v>LUNCH</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302" t="str">
        <f t="shared" si="1"/>
        <v>LUNCH</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302" t="str">
        <f t="shared" si="1"/>
        <v>LUNCH</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302" t="str">
        <f t="shared" si="1"/>
        <v>LUNCH</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302" t="str">
        <f>IF(A41&gt;$S$11-TIME(0,5,0),IF(A41&lt;$S$12,"LUNCH",""),"")</f>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316"/>
      <c r="S64" s="317"/>
      <c r="T64" s="318"/>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68"/>
      <c r="L68" s="69"/>
      <c r="M68" s="165"/>
      <c r="N68" s="69"/>
      <c r="O68" s="69"/>
      <c r="P68" s="69"/>
      <c r="Q68" s="69"/>
      <c r="R68" s="332"/>
      <c r="S68" s="333"/>
      <c r="T68" s="333"/>
      <c r="U68" s="70"/>
      <c r="V68" s="13"/>
      <c r="Z68" s="14"/>
      <c r="AH68" s="13"/>
    </row>
    <row r="69" spans="1:34" ht="17.100000000000001" customHeight="1" x14ac:dyDescent="0.2">
      <c r="A69" s="357"/>
      <c r="B69" s="358"/>
      <c r="C69" s="358"/>
      <c r="D69" s="358"/>
      <c r="E69" s="358"/>
      <c r="F69" s="358"/>
      <c r="G69" s="358"/>
      <c r="H69" s="358"/>
      <c r="I69" s="358"/>
      <c r="J69" s="358"/>
      <c r="K69" s="71"/>
      <c r="L69" s="69"/>
      <c r="M69" s="165"/>
      <c r="N69" s="69" t="s">
        <v>97</v>
      </c>
      <c r="O69" s="69"/>
      <c r="P69" s="69"/>
      <c r="Q69" s="72"/>
      <c r="R69" s="357"/>
      <c r="S69" s="359"/>
      <c r="T69" s="359"/>
      <c r="U69" s="70"/>
      <c r="V69" s="13"/>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68"/>
      <c r="L71" s="69"/>
      <c r="M71" s="165"/>
      <c r="N71" s="69"/>
      <c r="O71" s="69"/>
      <c r="P71" s="69"/>
      <c r="Q71" s="69"/>
      <c r="R71" s="332"/>
      <c r="S71" s="333"/>
      <c r="T71" s="333"/>
      <c r="U71" s="70"/>
      <c r="V71" s="13"/>
    </row>
    <row r="72" spans="1:34" s="95" customFormat="1" ht="17.100000000000001" customHeight="1" x14ac:dyDescent="0.2">
      <c r="A72" s="313"/>
      <c r="B72" s="313"/>
      <c r="C72" s="313"/>
      <c r="D72" s="313"/>
      <c r="E72" s="313"/>
      <c r="F72" s="313"/>
      <c r="G72" s="313"/>
      <c r="H72" s="313"/>
      <c r="I72" s="313"/>
      <c r="J72" s="313"/>
      <c r="K72" s="116"/>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4" t="s">
        <v>180</v>
      </c>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E6JboZ6R55TxWktznKBjkuBqQHsvHeTv48f/6auNVeHmVGT1ma9JeuQSehbxQbE+spwzKwzOcJDjkgldtlaSsQ==" saltValue="ximUPICgerE/fs0c4+Z/wg=="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216" priority="19">
      <formula>$X$15=TRUE</formula>
    </cfRule>
  </conditionalFormatting>
  <conditionalFormatting sqref="A17:U17">
    <cfRule type="expression" dxfId="215" priority="15">
      <formula>$X$17=TRUE</formula>
    </cfRule>
  </conditionalFormatting>
  <conditionalFormatting sqref="A63:U63">
    <cfRule type="expression" dxfId="214" priority="16">
      <formula>$X$63=TRUE</formula>
    </cfRule>
  </conditionalFormatting>
  <conditionalFormatting sqref="A62:U62">
    <cfRule type="expression" dxfId="213" priority="20">
      <formula>$X$62=TRUE</formula>
    </cfRule>
  </conditionalFormatting>
  <conditionalFormatting sqref="A61:U61">
    <cfRule type="expression" dxfId="212" priority="22">
      <formula>$X$61=TRUE</formula>
    </cfRule>
  </conditionalFormatting>
  <conditionalFormatting sqref="A60:U60">
    <cfRule type="expression" dxfId="211" priority="23">
      <formula>$X$60=TRUE</formula>
    </cfRule>
  </conditionalFormatting>
  <conditionalFormatting sqref="A59:U59">
    <cfRule type="expression" dxfId="210" priority="24">
      <formula>$X$59=TRUE</formula>
    </cfRule>
  </conditionalFormatting>
  <conditionalFormatting sqref="A58:U58">
    <cfRule type="expression" dxfId="209" priority="26">
      <formula>$X$58=TRUE</formula>
    </cfRule>
  </conditionalFormatting>
  <conditionalFormatting sqref="A57:U57">
    <cfRule type="expression" dxfId="208" priority="27">
      <formula>$X$57=TRUE</formula>
    </cfRule>
  </conditionalFormatting>
  <conditionalFormatting sqref="A56:U56">
    <cfRule type="expression" dxfId="207" priority="28">
      <formula>$X$56=TRUE</formula>
    </cfRule>
  </conditionalFormatting>
  <conditionalFormatting sqref="A55:U55">
    <cfRule type="expression" dxfId="206" priority="29">
      <formula>$X$55=TRUE</formula>
    </cfRule>
  </conditionalFormatting>
  <conditionalFormatting sqref="A54:U54">
    <cfRule type="expression" dxfId="205" priority="30">
      <formula>$X$54=TRUE</formula>
    </cfRule>
  </conditionalFormatting>
  <conditionalFormatting sqref="A53:U53">
    <cfRule type="expression" dxfId="204" priority="31">
      <formula>$X$53=TRUE</formula>
    </cfRule>
  </conditionalFormatting>
  <conditionalFormatting sqref="A52:U52">
    <cfRule type="expression" dxfId="203" priority="32">
      <formula>$X$52=TRUE</formula>
    </cfRule>
  </conditionalFormatting>
  <conditionalFormatting sqref="A51:U51">
    <cfRule type="expression" dxfId="202" priority="33">
      <formula>$X$51=TRUE</formula>
    </cfRule>
  </conditionalFormatting>
  <conditionalFormatting sqref="A50:U50">
    <cfRule type="expression" dxfId="201" priority="34">
      <formula>$X$50=TRUE</formula>
    </cfRule>
  </conditionalFormatting>
  <conditionalFormatting sqref="A49:U49">
    <cfRule type="expression" dxfId="200" priority="35">
      <formula>$X$49=TRUE</formula>
    </cfRule>
  </conditionalFormatting>
  <conditionalFormatting sqref="A48:U48">
    <cfRule type="expression" dxfId="199" priority="36">
      <formula>$X$48=TRUE</formula>
    </cfRule>
  </conditionalFormatting>
  <conditionalFormatting sqref="A47:U47">
    <cfRule type="expression" dxfId="198" priority="37">
      <formula>$X$47=TRUE</formula>
    </cfRule>
  </conditionalFormatting>
  <conditionalFormatting sqref="A46:U46">
    <cfRule type="expression" dxfId="197" priority="38">
      <formula>$X$46=TRUE</formula>
    </cfRule>
  </conditionalFormatting>
  <conditionalFormatting sqref="A45:U45">
    <cfRule type="expression" dxfId="196" priority="39">
      <formula>$X$45=TRUE</formula>
    </cfRule>
  </conditionalFormatting>
  <conditionalFormatting sqref="A44:U44">
    <cfRule type="expression" dxfId="195" priority="40">
      <formula>$X$44=TRUE</formula>
    </cfRule>
  </conditionalFormatting>
  <conditionalFormatting sqref="A43:U43">
    <cfRule type="expression" dxfId="194" priority="41">
      <formula>$X$43=TRUE</formula>
    </cfRule>
  </conditionalFormatting>
  <conditionalFormatting sqref="A42:U42">
    <cfRule type="expression" dxfId="193" priority="42">
      <formula>$X$42=TRUE</formula>
    </cfRule>
  </conditionalFormatting>
  <conditionalFormatting sqref="A41:U41">
    <cfRule type="expression" dxfId="192" priority="43">
      <formula>$X$41=TRUE</formula>
    </cfRule>
  </conditionalFormatting>
  <conditionalFormatting sqref="A40:U40">
    <cfRule type="expression" dxfId="191" priority="44">
      <formula>$X$40=TRUE</formula>
    </cfRule>
  </conditionalFormatting>
  <conditionalFormatting sqref="A39:U39">
    <cfRule type="expression" dxfId="190" priority="45">
      <formula>$X$39=TRUE</formula>
    </cfRule>
  </conditionalFormatting>
  <conditionalFormatting sqref="A18:U18">
    <cfRule type="expression" dxfId="189" priority="46">
      <formula>$X$18=TRUE</formula>
    </cfRule>
  </conditionalFormatting>
  <conditionalFormatting sqref="A19:U19">
    <cfRule type="expression" dxfId="188" priority="47">
      <formula>$X$19=TRUE</formula>
    </cfRule>
  </conditionalFormatting>
  <conditionalFormatting sqref="A20:U20">
    <cfRule type="expression" dxfId="187" priority="48">
      <formula>$X$20=TRUE</formula>
    </cfRule>
  </conditionalFormatting>
  <conditionalFormatting sqref="A21:U21">
    <cfRule type="expression" dxfId="186" priority="49">
      <formula>$X$21=TRUE</formula>
    </cfRule>
  </conditionalFormatting>
  <conditionalFormatting sqref="A22:U22">
    <cfRule type="expression" dxfId="185" priority="50">
      <formula>$X$22=TRUE</formula>
    </cfRule>
  </conditionalFormatting>
  <conditionalFormatting sqref="A23:U23">
    <cfRule type="expression" dxfId="184" priority="51">
      <formula>$X$23=TRUE</formula>
    </cfRule>
  </conditionalFormatting>
  <conditionalFormatting sqref="A24:U24">
    <cfRule type="expression" dxfId="183" priority="52">
      <formula>$X$24=TRUE</formula>
    </cfRule>
  </conditionalFormatting>
  <conditionalFormatting sqref="A27:U27">
    <cfRule type="expression" dxfId="182" priority="55">
      <formula>$X$27=TRUE</formula>
    </cfRule>
  </conditionalFormatting>
  <conditionalFormatting sqref="A28:U28">
    <cfRule type="expression" dxfId="181" priority="56">
      <formula>$X$28=TRUE</formula>
    </cfRule>
  </conditionalFormatting>
  <conditionalFormatting sqref="A32:U32">
    <cfRule type="expression" dxfId="180" priority="57">
      <formula>$X$32=TRUE</formula>
    </cfRule>
  </conditionalFormatting>
  <conditionalFormatting sqref="A33:U33">
    <cfRule type="expression" dxfId="179" priority="58">
      <formula>$X$33=TRUE</formula>
    </cfRule>
  </conditionalFormatting>
  <conditionalFormatting sqref="A34:U34">
    <cfRule type="expression" dxfId="178" priority="59">
      <formula>$X$34=TRUE</formula>
    </cfRule>
  </conditionalFormatting>
  <conditionalFormatting sqref="A36:U36">
    <cfRule type="expression" dxfId="177" priority="60">
      <formula>$X$36=TRUE</formula>
    </cfRule>
  </conditionalFormatting>
  <conditionalFormatting sqref="A37:U37">
    <cfRule type="expression" dxfId="176" priority="61">
      <formula>$X$37=TRUE</formula>
    </cfRule>
  </conditionalFormatting>
  <conditionalFormatting sqref="A38:U38">
    <cfRule type="expression" dxfId="175" priority="62">
      <formula>$X$38=TRUE</formula>
    </cfRule>
  </conditionalFormatting>
  <conditionalFormatting sqref="A16:U16">
    <cfRule type="expression" dxfId="174" priority="18">
      <formula>$X$16=TRUE</formula>
    </cfRule>
  </conditionalFormatting>
  <conditionalFormatting sqref="A35:U35">
    <cfRule type="expression" dxfId="173" priority="17">
      <formula>$X$35=TRUE</formula>
    </cfRule>
  </conditionalFormatting>
  <conditionalFormatting sqref="A30:U30">
    <cfRule type="expression" dxfId="172" priority="25">
      <formula>$X$30=TRUE</formula>
    </cfRule>
  </conditionalFormatting>
  <conditionalFormatting sqref="I15:I63 R27:R31 R15:R25 R33:R63">
    <cfRule type="expression" dxfId="171" priority="12">
      <formula>$AA15="TRUE"</formula>
    </cfRule>
  </conditionalFormatting>
  <conditionalFormatting sqref="K7:O7">
    <cfRule type="expression" dxfId="170" priority="9">
      <formula>OR($K$6="",$K$6=0,$K$6="FLF",$K$6="Attorney",$K$6="Paralegal",$K$6="Legal Assistant",$K$6="Clerk", $K$6="Self-Help Assistant")</formula>
    </cfRule>
    <cfRule type="expression" dxfId="169" priority="11">
      <formula>$K$6="Other (please specify below)"</formula>
    </cfRule>
  </conditionalFormatting>
  <conditionalFormatting sqref="R26">
    <cfRule type="expression" dxfId="168" priority="10">
      <formula>$AA26="TRUE"</formula>
    </cfRule>
  </conditionalFormatting>
  <conditionalFormatting sqref="A29:U29">
    <cfRule type="expression" dxfId="167" priority="64">
      <formula>$X$29=TRUE</formula>
    </cfRule>
  </conditionalFormatting>
  <conditionalFormatting sqref="U15">
    <cfRule type="expression" dxfId="166" priority="8">
      <formula>SUM($B$15:$P$15)&gt;15</formula>
    </cfRule>
  </conditionalFormatting>
  <conditionalFormatting sqref="U16:U63">
    <cfRule type="expression" dxfId="165" priority="7">
      <formula>SUM(B16:P16)&gt;15</formula>
    </cfRule>
  </conditionalFormatting>
  <conditionalFormatting sqref="R32">
    <cfRule type="expression" dxfId="164" priority="6">
      <formula>$AA32="TRUE"</formula>
    </cfRule>
  </conditionalFormatting>
  <conditionalFormatting sqref="A31:U31">
    <cfRule type="expression" dxfId="163" priority="21">
      <formula>$X$31=TRUE</formula>
    </cfRule>
    <cfRule type="expression" dxfId="162" priority="63">
      <formula>$X$31=TRUE</formula>
    </cfRule>
  </conditionalFormatting>
  <conditionalFormatting sqref="A25:U25">
    <cfRule type="expression" dxfId="161" priority="53">
      <formula>$X$25=TRUE</formula>
    </cfRule>
  </conditionalFormatting>
  <conditionalFormatting sqref="A26:U26">
    <cfRule type="expression" dxfId="160" priority="54">
      <formula>$X$26=TRUE</formula>
    </cfRule>
  </conditionalFormatting>
  <conditionalFormatting sqref="A15:U63">
    <cfRule type="expression" dxfId="159" priority="65">
      <formula>$R15="LUNCH"</formula>
    </cfRule>
  </conditionalFormatting>
  <conditionalFormatting sqref="J15:J64">
    <cfRule type="expression" dxfId="158" priority="5">
      <formula>AND($Y$16=TRUE,$I$11="All-Day Non IV-D Services")</formula>
    </cfRule>
  </conditionalFormatting>
  <conditionalFormatting sqref="L15:L64">
    <cfRule type="expression" dxfId="157" priority="4">
      <formula>AND($Y$16=TRUE,$I$11="All-Day PTO")</formula>
    </cfRule>
  </conditionalFormatting>
  <conditionalFormatting sqref="N15:N64">
    <cfRule type="expression" dxfId="156" priority="3">
      <formula>AND($Y$16=TRUE,$I$11="All-Day Sick")</formula>
    </cfRule>
  </conditionalFormatting>
  <conditionalFormatting sqref="O15:O64">
    <cfRule type="expression" dxfId="155" priority="2">
      <formula>AND($Y$16=TRUE,$I$11="All-Day VTO")</formula>
    </cfRule>
  </conditionalFormatting>
  <conditionalFormatting sqref="M15:M64">
    <cfRule type="expression" dxfId="154" priority="1">
      <formula>AND($Y$16=TRUE,$I$11="All-Day ATO")</formula>
    </cfRule>
  </conditionalFormatting>
  <dataValidations count="31">
    <dataValidation allowBlank="1" showErrorMessage="1" prompt="Select your work type from the drop-down list." sqref="P6:Q6" xr:uid="{C3FF4A85-FE88-4D39-839E-B5ABA4449C4D}"/>
    <dataValidation allowBlank="1" showInputMessage="1" showErrorMessage="1" prompt="General court administrative duties that cannot be directly attributed to any one program, such as attending a meeting regarding courthouse security." sqref="K13:K14" xr:uid="{BFABAD75-C52E-4A1D-9058-BAB063A4F315}"/>
    <dataValidation type="whole" allowBlank="1" showInputMessage="1" showErrorMessage="1" errorTitle="Error" error="Please enter a number between 1-15." sqref="B15:P63" xr:uid="{70069695-8C26-4B61-B001-D2A659971030}">
      <formula1>1</formula1>
      <formula2>15</formula2>
    </dataValidation>
    <dataValidation type="date" allowBlank="1" errorTitle="Error" error="Please Enter a Date Between July 2019 - June 2020" prompt="ENTER first date of reporting period." sqref="A6:B6" xr:uid="{15BEB3D7-4885-452B-A185-978EA85EF1F9}">
      <formula1>43647</formula1>
      <formula2>44012</formula2>
    </dataValidation>
    <dataValidation allowBlank="1" showInputMessage="1" showErrorMessage="1" prompt="ENTER start time." sqref="P11" xr:uid="{42BA845D-A2D4-4DC9-962E-17860D746576}"/>
    <dataValidation allowBlank="1" showInputMessage="1" showErrorMessage="1" prompt="Select your JOB CLASSIFCATION from the drop-down list." sqref="K6:O6" xr:uid="{C8288B28-78CF-4B98-8417-79760A4FA5C5}"/>
    <dataValidation allowBlank="1" showInputMessage="1" showErrorMessage="1" prompt="Only include paid break time (i.e. 15-minute breaks); do not include your lunch break if you are not paid for this time." sqref="P13:P14" xr:uid="{85AA138A-1EBF-4472-835F-A4F115D4DA8C}"/>
    <dataValidation allowBlank="1" showInputMessage="1" showErrorMessage="1" prompt="Unpaid time off, such as work furlough." sqref="O14" xr:uid="{4F0058C8-2FF5-49E5-AFEF-DFC0D11F3475}"/>
    <dataValidation allowBlank="1" showInputMessage="1" showErrorMessage="1" prompt="Personal or family sick leave." sqref="N14" xr:uid="{7E6A1350-7CE8-4884-B6EF-E631C17F919C}"/>
    <dataValidation allowBlank="1" showInputMessage="1" showErrorMessage="1" prompt="Time off paid by the court, such as vacation, personal or floating holiday, jury duty, military leave, etc." sqref="L14" xr:uid="{4E7FAC8F-F184-421D-A081-49FFFE73C0AB}"/>
    <dataValidation allowBlank="1" showInputMessage="1" showErrorMessage="1" prompt="All other self-help assistance with non-IV-D issues, such as: Family Law (custody, visitation, divorce, etc.); Restraining Orders; Small Claims info; Civil name-change; Landlord-Tenant, etc." sqref="J13:J14" xr:uid="{89E5E023-48AF-42EC-AF01-3AD79CBA0FBD}"/>
    <dataValidation allowBlank="1" showInputMessage="1" showErrorMessage="1" prompt="Training related to the issues listed above, such as the annual AB 1058 Conference." sqref="H14:I14" xr:uid="{E89A0901-9DEA-4645-A593-0727BC41819F}"/>
    <dataValidation allowBlank="1" showInputMessage="1" showErrorMessage="1" prompt="Administrative work related to the program, such as inputting data into STARS." sqref="G14" xr:uid="{4283483E-04D8-4E24-B99E-105A4D44E9D4}"/>
    <dataValidation allowBlank="1" showInputMessage="1" showErrorMessage="1" prompt="Very brief (less than 5 minutes per customer) FLF services such as providing basic information on court processes, distribution of court forms, making a referral to different agency, etc." sqref="F14:G14" xr:uid="{3D733634-72E8-4F8F-BB7C-1E517FE29BEE}"/>
    <dataValidation allowBlank="1" showInputMessage="1" showErrorMessage="1" prompt="Assisting a customer with completing an application for LCSA services in a new or open case." sqref="E14" xr:uid="{1E95E4B3-E96F-4894-AE1B-A2EFFFBB4755}"/>
    <dataValidation allowBlank="1" showInputMessage="1" showErrorMessage="1" prompt="Distributing and assisting a customer with completing a Child Support Case Registry Form (form FL-191)." sqref="D14" xr:uid="{04AFD0E1-F8DA-48E1-8806-EBCDF684C44A}"/>
    <dataValidation allowBlank="1" showInputMessage="1" showErrorMessage="1" prompt="Time spent in group or workshop setting relating to the issues above and providing information about the availability of LCSA services." sqref="C14" xr:uid="{36844315-1845-42A8-BC4E-25D7AF18B4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59565FA-1EFE-4569-9557-8BDEFE388D95}"/>
    <dataValidation allowBlank="1" showErrorMessage="1" prompt="Select your COUNTY from the drop-down list." sqref="H6:J6" xr:uid="{DA539FA8-9E0A-4900-B5C7-25DABF414D88}"/>
    <dataValidation allowBlank="1" showErrorMessage="1" prompt="ENTER time spent on overtime. Overtime needs prior approval from AB 1058 program manager.  " sqref="Q13" xr:uid="{165EAEBF-9A1B-412E-AA1B-D49F1A38E9F4}"/>
    <dataValidation allowBlank="1" showInputMessage="1" showErrorMessage="1" prompt="ENTER end time. " sqref="P12 S12" xr:uid="{B17EEA0C-2D73-4098-A9E5-2771124CF1E4}"/>
    <dataValidation allowBlank="1" showInputMessage="1" showErrorMessage="1" prompt="ERROR message if less/more than 15 mins. " sqref="V13" xr:uid="{44FF31B5-937B-493F-8F0B-20185BA6085E}"/>
    <dataValidation allowBlank="1" showInputMessage="1" showErrorMessage="1" prompt="ENTER time spent on IV-D service(s). See TYPE KEY above for reference. " sqref="B13:G13" xr:uid="{47E3EB12-E329-4015-8D06-1B9C85C14C6F}"/>
    <dataValidation allowBlank="1" showInputMessage="1" showErrorMessage="1" prompt="15 mins MAX." sqref="U13" xr:uid="{237C03D6-8BB3-42CE-AF58-DE607A4475AC}"/>
    <dataValidation allowBlank="1" showInputMessage="1" showErrorMessage="1" prompt="ENTER additional info, as needed. " sqref="R13" xr:uid="{76D1C9A0-D13D-4DCA-B70D-A87D69C2755E}"/>
    <dataValidation allowBlank="1" showInputMessage="1" showErrorMessage="1" prompt="ENTER time used whether Paid Time Off or Voluntary Time Off.  " sqref="L13:M13" xr:uid="{B0CAD916-FB6B-453E-8149-5E995D3B2F42}"/>
    <dataValidation allowBlank="1" showInputMessage="1" showErrorMessage="1" prompt="Navigation link to Class List worksheet" sqref="T12:U12" xr:uid="{0CCF288B-BD27-4244-8001-28CD0B12D073}"/>
    <dataValidation allowBlank="1" showInputMessage="1" showErrorMessage="1" prompt="Schedule start time determined by the time entered in cell G2" sqref="A15" xr:uid="{1D6DFBA9-6080-4F73-97D7-292AA2CC567F}"/>
    <dataValidation allowBlank="1" sqref="C7:G7" xr:uid="{D2E1659B-A629-43C0-B210-587BA50D925D}"/>
    <dataValidation type="list" allowBlank="1" showInputMessage="1" showErrorMessage="1" sqref="I11:K12" xr:uid="{18C196A4-F350-4FE4-8771-FAD550EACF6E}">
      <formula1>$S$122:$S$128</formula1>
    </dataValidation>
    <dataValidation allowBlank="1" showInputMessage="1" showErrorMessage="1" prompt="Administrative time off paid by the court, such as for judicial holidays." sqref="M14" xr:uid="{F15F7016-9845-4447-8F88-AB2F21B00D63}"/>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3026"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3027"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3028"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3029"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3030"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3031"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3032"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3033"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3034"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3035"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3036"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3037"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3038"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3039"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3040"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3041"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3042"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3043"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3044"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3045"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3046"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3047"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3048"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3049"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3050"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3051"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3053"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3054"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3055"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3056"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3057"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3058"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3059"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3060"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3061"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9CEA-0F76-4E1E-A8A1-BC80499BB49C}">
  <sheetPr filterMode="1">
    <tabColor theme="2" tint="-0.499984740745262"/>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231"/>
      <c r="B1" s="231"/>
      <c r="C1" s="231"/>
      <c r="D1" s="231"/>
      <c r="E1" s="231"/>
      <c r="F1" s="231"/>
      <c r="G1" s="231"/>
      <c r="H1" s="231"/>
      <c r="I1" s="231"/>
      <c r="J1" s="231"/>
      <c r="K1" s="231"/>
      <c r="L1" s="231"/>
      <c r="M1" s="231"/>
      <c r="N1" s="231"/>
      <c r="O1" s="231"/>
      <c r="P1" s="231"/>
      <c r="Q1" s="231"/>
      <c r="R1" s="231"/>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231"/>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54"/>
      <c r="W3" s="14">
        <f>IF(T3="",0,1)</f>
        <v>0</v>
      </c>
    </row>
    <row r="4" spans="1:36" ht="12.6" customHeight="1" x14ac:dyDescent="0.2">
      <c r="A4" s="231"/>
      <c r="B4" s="231"/>
      <c r="C4" s="231"/>
      <c r="D4" s="231"/>
      <c r="E4" s="231"/>
      <c r="F4" s="231"/>
      <c r="G4" s="231"/>
      <c r="H4" s="231"/>
      <c r="I4" s="231"/>
      <c r="J4" s="231"/>
      <c r="K4" s="231"/>
      <c r="L4" s="231"/>
      <c r="M4" s="231"/>
      <c r="N4" s="231"/>
      <c r="O4" s="231"/>
      <c r="P4" s="231"/>
      <c r="Q4" s="231"/>
      <c r="R4" s="231"/>
      <c r="S4" s="96"/>
      <c r="T4" s="253"/>
      <c r="U4" s="254"/>
      <c r="W4" s="77"/>
      <c r="Y4" s="15" t="s">
        <v>9</v>
      </c>
    </row>
    <row r="5" spans="1:36" s="17" customFormat="1" ht="12.6" customHeight="1" x14ac:dyDescent="0.2">
      <c r="A5" s="348" t="s">
        <v>8</v>
      </c>
      <c r="B5" s="349"/>
      <c r="C5" s="350" t="s">
        <v>85</v>
      </c>
      <c r="D5" s="351"/>
      <c r="E5" s="351"/>
      <c r="F5" s="351"/>
      <c r="G5" s="351"/>
      <c r="H5" s="352" t="s">
        <v>86</v>
      </c>
      <c r="I5" s="353"/>
      <c r="J5" s="354"/>
      <c r="K5" s="352" t="s">
        <v>111</v>
      </c>
      <c r="L5" s="353"/>
      <c r="M5" s="353"/>
      <c r="N5" s="353"/>
      <c r="O5" s="354"/>
      <c r="P5" s="355" t="s">
        <v>87</v>
      </c>
      <c r="Q5" s="356"/>
      <c r="R5" s="64"/>
      <c r="S5" s="43" t="s">
        <v>97</v>
      </c>
      <c r="T5" s="253"/>
      <c r="U5" s="254"/>
      <c r="W5" s="78"/>
      <c r="X5" s="18"/>
      <c r="Y5" s="19" t="s">
        <v>10</v>
      </c>
      <c r="Z5" s="20"/>
      <c r="AA5" s="18"/>
      <c r="AB5" s="18"/>
      <c r="AC5" s="20"/>
      <c r="AD5" s="20"/>
      <c r="AE5" s="20"/>
      <c r="AF5" s="20"/>
      <c r="AG5" s="20"/>
    </row>
    <row r="6" spans="1:36" ht="14.1" customHeight="1" x14ac:dyDescent="0.2">
      <c r="A6" s="335">
        <f>Monday!A6+5</f>
        <v>5</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t="str">
        <f>IF(P11=P12,"",P11)</f>
        <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t="str">
        <f t="shared" ref="A16:A63" si="0">IF(A15&gt;$P$12-TIME(0,20,0),"",IF(A15="","",A15+TIME(0,15,0)))</f>
        <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t="str">
        <f t="shared" si="0"/>
        <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t="str">
        <f t="shared" si="0"/>
        <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t="str">
        <f t="shared" si="0"/>
        <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t="str">
        <f t="shared" si="0"/>
        <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t="str">
        <f t="shared" si="0"/>
        <v/>
      </c>
      <c r="B21" s="27"/>
      <c r="C21" s="31"/>
      <c r="D21" s="27"/>
      <c r="E21" s="31"/>
      <c r="F21" s="27"/>
      <c r="G21" s="31"/>
      <c r="H21" s="27"/>
      <c r="I21" s="31"/>
      <c r="J21" s="27"/>
      <c r="K21" s="53"/>
      <c r="L21" s="31"/>
      <c r="M21" s="31"/>
      <c r="N21" s="31"/>
      <c r="O21" s="31"/>
      <c r="P21" s="31"/>
      <c r="Q21" s="27"/>
      <c r="R21" s="302" t="str">
        <f>IF(A21&gt;$S$11-TIME(0,5,0),IF(A21&lt;$S$12,"LUNCH",""),"")</f>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t="str">
        <f t="shared" si="0"/>
        <v/>
      </c>
      <c r="B22" s="27"/>
      <c r="C22" s="31"/>
      <c r="D22" s="27"/>
      <c r="E22" s="31"/>
      <c r="F22" s="27"/>
      <c r="G22" s="31"/>
      <c r="H22" s="28"/>
      <c r="I22" s="31"/>
      <c r="J22" s="27"/>
      <c r="K22" s="53"/>
      <c r="L22" s="31"/>
      <c r="M22" s="31"/>
      <c r="N22" s="31"/>
      <c r="O22" s="31"/>
      <c r="P22" s="31"/>
      <c r="Q22" s="28"/>
      <c r="R22" s="302" t="str">
        <f>IF(A22&gt;$S$11-TIME(0,5,0),IF(A22&lt;$S$12,"LUNCH",""),"")</f>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t="str">
        <f t="shared" si="0"/>
        <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t="str">
        <f t="shared" si="0"/>
        <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t="str">
        <f t="shared" si="0"/>
        <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t="str">
        <f t="shared" si="0"/>
        <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t="str">
        <f t="shared" si="0"/>
        <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t="str">
        <f t="shared" si="0"/>
        <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t="str">
        <f t="shared" si="0"/>
        <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t="str">
        <f>IF(A29&gt;$P$12-TIME(0,20,0),"",IF(A29="","",A29+TIME(0,15,0)))</f>
        <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t="str">
        <f t="shared" si="0"/>
        <v/>
      </c>
      <c r="B31" s="31"/>
      <c r="C31" s="31"/>
      <c r="D31" s="27"/>
      <c r="E31" s="31"/>
      <c r="F31" s="27"/>
      <c r="G31" s="31"/>
      <c r="H31" s="27"/>
      <c r="I31" s="31"/>
      <c r="J31" s="31"/>
      <c r="K31" s="31"/>
      <c r="L31" s="31"/>
      <c r="M31" s="31"/>
      <c r="N31" s="31"/>
      <c r="O31" s="31"/>
      <c r="P31" s="31"/>
      <c r="Q31" s="27"/>
      <c r="R31" s="302" t="str">
        <f t="shared" si="1"/>
        <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t="str">
        <f t="shared" si="0"/>
        <v/>
      </c>
      <c r="B32" s="31"/>
      <c r="C32" s="31"/>
      <c r="D32" s="27"/>
      <c r="E32" s="31"/>
      <c r="F32" s="27"/>
      <c r="G32" s="31"/>
      <c r="H32" s="28"/>
      <c r="I32" s="31"/>
      <c r="J32" s="31"/>
      <c r="K32" s="31"/>
      <c r="L32" s="31"/>
      <c r="M32" s="31"/>
      <c r="N32" s="31"/>
      <c r="O32" s="31"/>
      <c r="P32" s="31"/>
      <c r="Q32" s="28"/>
      <c r="R32" s="302" t="str">
        <f t="shared" si="1"/>
        <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t="str">
        <f t="shared" si="0"/>
        <v/>
      </c>
      <c r="B33" s="30"/>
      <c r="C33" s="30"/>
      <c r="D33" s="27"/>
      <c r="E33" s="30"/>
      <c r="F33" s="27"/>
      <c r="G33" s="31"/>
      <c r="H33" s="27"/>
      <c r="I33" s="30"/>
      <c r="J33" s="30"/>
      <c r="K33" s="30"/>
      <c r="L33" s="30"/>
      <c r="M33" s="30"/>
      <c r="N33" s="30"/>
      <c r="O33" s="30"/>
      <c r="P33" s="30"/>
      <c r="Q33" s="27"/>
      <c r="R33" s="302" t="str">
        <f t="shared" si="1"/>
        <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t="str">
        <f t="shared" si="0"/>
        <v/>
      </c>
      <c r="B34" s="30"/>
      <c r="C34" s="30"/>
      <c r="D34" s="27"/>
      <c r="E34" s="30"/>
      <c r="F34" s="27"/>
      <c r="G34" s="30"/>
      <c r="H34" s="28"/>
      <c r="I34" s="30"/>
      <c r="J34" s="30"/>
      <c r="K34" s="30"/>
      <c r="L34" s="30"/>
      <c r="M34" s="30"/>
      <c r="N34" s="30"/>
      <c r="O34" s="30"/>
      <c r="P34" s="30"/>
      <c r="Q34" s="28"/>
      <c r="R34" s="302" t="str">
        <f t="shared" si="1"/>
        <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t="str">
        <f t="shared" si="0"/>
        <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t="str">
        <f t="shared" si="0"/>
        <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t="str">
        <f t="shared" si="0"/>
        <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t="str">
        <f t="shared" si="0"/>
        <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t="str">
        <f t="shared" si="0"/>
        <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t="str">
        <f t="shared" si="0"/>
        <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t="str">
        <f t="shared" si="0"/>
        <v/>
      </c>
      <c r="B41" s="30"/>
      <c r="C41" s="30"/>
      <c r="D41" s="27"/>
      <c r="E41" s="30"/>
      <c r="F41" s="27"/>
      <c r="G41" s="31"/>
      <c r="H41" s="27"/>
      <c r="I41" s="30"/>
      <c r="J41" s="30"/>
      <c r="K41" s="30"/>
      <c r="L41" s="30"/>
      <c r="M41" s="30"/>
      <c r="N41" s="30"/>
      <c r="O41" s="30"/>
      <c r="P41" s="30"/>
      <c r="Q41" s="27"/>
      <c r="R41" s="302" t="str">
        <f>IF(A41&gt;$S$11-TIME(0,5,0),IF(A41&lt;$S$12,"LUNCH",""),"")</f>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t="str">
        <f t="shared" si="0"/>
        <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t="str">
        <f t="shared" si="0"/>
        <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t="str">
        <f t="shared" si="0"/>
        <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t="str">
        <f t="shared" si="0"/>
        <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t="str">
        <f t="shared" si="0"/>
        <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t="str">
        <f t="shared" si="0"/>
        <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t="str">
        <f t="shared" si="0"/>
        <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t="str">
        <f t="shared" si="0"/>
        <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t="str">
        <f t="shared" si="0"/>
        <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316"/>
      <c r="S64" s="317"/>
      <c r="T64" s="318"/>
      <c r="U64" s="124">
        <f>SUM(B64:S64)</f>
        <v>0</v>
      </c>
      <c r="V64" s="51"/>
      <c r="W64" s="79" t="s">
        <v>97</v>
      </c>
      <c r="X64" s="14">
        <f>COUNTIF(X15:X63,TRUE)</f>
        <v>0</v>
      </c>
      <c r="AB64" s="14">
        <f>SUBTOTAL(9,AB15:AB63)</f>
        <v>0</v>
      </c>
    </row>
    <row r="65" spans="1:34" s="231"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234"/>
      <c r="L68" s="235"/>
      <c r="M68" s="235"/>
      <c r="N68" s="235"/>
      <c r="O68" s="235"/>
      <c r="P68" s="235"/>
      <c r="Q68" s="235"/>
      <c r="R68" s="332"/>
      <c r="S68" s="333"/>
      <c r="T68" s="333"/>
      <c r="U68" s="70"/>
      <c r="V68" s="13"/>
      <c r="Z68" s="14"/>
      <c r="AH68" s="13"/>
    </row>
    <row r="69" spans="1:34" ht="17.100000000000001" customHeight="1" x14ac:dyDescent="0.2">
      <c r="A69" s="357"/>
      <c r="B69" s="358"/>
      <c r="C69" s="358"/>
      <c r="D69" s="358"/>
      <c r="E69" s="358"/>
      <c r="F69" s="358"/>
      <c r="G69" s="358"/>
      <c r="H69" s="358"/>
      <c r="I69" s="358"/>
      <c r="J69" s="358"/>
      <c r="K69" s="236"/>
      <c r="L69" s="235"/>
      <c r="M69" s="235"/>
      <c r="N69" s="235" t="s">
        <v>97</v>
      </c>
      <c r="O69" s="235"/>
      <c r="P69" s="235"/>
      <c r="Q69" s="72"/>
      <c r="R69" s="357"/>
      <c r="S69" s="359"/>
      <c r="T69" s="359"/>
      <c r="U69" s="70"/>
      <c r="V69" s="13"/>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234"/>
      <c r="L71" s="235"/>
      <c r="M71" s="235"/>
      <c r="N71" s="235"/>
      <c r="O71" s="235"/>
      <c r="P71" s="235"/>
      <c r="Q71" s="235"/>
      <c r="R71" s="332"/>
      <c r="S71" s="333"/>
      <c r="T71" s="333"/>
      <c r="U71" s="70"/>
      <c r="V71" s="13"/>
    </row>
    <row r="72" spans="1:34" s="231" customFormat="1" ht="17.100000000000001" customHeight="1" x14ac:dyDescent="0.2">
      <c r="A72" s="313"/>
      <c r="B72" s="313"/>
      <c r="C72" s="313"/>
      <c r="D72" s="313"/>
      <c r="E72" s="313"/>
      <c r="F72" s="313"/>
      <c r="G72" s="313"/>
      <c r="H72" s="313"/>
      <c r="I72" s="313"/>
      <c r="J72" s="313"/>
      <c r="K72" s="233"/>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3"/>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H9mu+9T5OTaSU7yWpOQYqy6LTJJVjKCmh2gmwpDPXHI5DXC5q12eIlzyHkN19aoDF+6ScSioJBNQBzsWYHqeIg==" saltValue="KLiRfJl44G/YXA2LSTmvEQ=="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147" priority="19">
      <formula>$X$15=TRUE</formula>
    </cfRule>
  </conditionalFormatting>
  <conditionalFormatting sqref="A17:U17">
    <cfRule type="expression" dxfId="146" priority="15">
      <formula>$X$17=TRUE</formula>
    </cfRule>
  </conditionalFormatting>
  <conditionalFormatting sqref="A63:U63">
    <cfRule type="expression" dxfId="145" priority="16">
      <formula>$X$63=TRUE</formula>
    </cfRule>
  </conditionalFormatting>
  <conditionalFormatting sqref="A62:U62">
    <cfRule type="expression" dxfId="144" priority="20">
      <formula>$X$62=TRUE</formula>
    </cfRule>
  </conditionalFormatting>
  <conditionalFormatting sqref="A61:U61">
    <cfRule type="expression" dxfId="143" priority="22">
      <formula>$X$61=TRUE</formula>
    </cfRule>
  </conditionalFormatting>
  <conditionalFormatting sqref="A60:U60">
    <cfRule type="expression" dxfId="142" priority="23">
      <formula>$X$60=TRUE</formula>
    </cfRule>
  </conditionalFormatting>
  <conditionalFormatting sqref="A59:U59">
    <cfRule type="expression" dxfId="141" priority="24">
      <formula>$X$59=TRUE</formula>
    </cfRule>
  </conditionalFormatting>
  <conditionalFormatting sqref="A58:U58">
    <cfRule type="expression" dxfId="140" priority="26">
      <formula>$X$58=TRUE</formula>
    </cfRule>
  </conditionalFormatting>
  <conditionalFormatting sqref="A57:U57">
    <cfRule type="expression" dxfId="139" priority="27">
      <formula>$X$57=TRUE</formula>
    </cfRule>
  </conditionalFormatting>
  <conditionalFormatting sqref="A56:U56">
    <cfRule type="expression" dxfId="138" priority="28">
      <formula>$X$56=TRUE</formula>
    </cfRule>
  </conditionalFormatting>
  <conditionalFormatting sqref="A55:U55">
    <cfRule type="expression" dxfId="137" priority="29">
      <formula>$X$55=TRUE</formula>
    </cfRule>
  </conditionalFormatting>
  <conditionalFormatting sqref="A54:U54">
    <cfRule type="expression" dxfId="136" priority="30">
      <formula>$X$54=TRUE</formula>
    </cfRule>
  </conditionalFormatting>
  <conditionalFormatting sqref="A53:U53">
    <cfRule type="expression" dxfId="135" priority="31">
      <formula>$X$53=TRUE</formula>
    </cfRule>
  </conditionalFormatting>
  <conditionalFormatting sqref="A52:U52">
    <cfRule type="expression" dxfId="134" priority="32">
      <formula>$X$52=TRUE</formula>
    </cfRule>
  </conditionalFormatting>
  <conditionalFormatting sqref="A51:U51">
    <cfRule type="expression" dxfId="133" priority="33">
      <formula>$X$51=TRUE</formula>
    </cfRule>
  </conditionalFormatting>
  <conditionalFormatting sqref="A50:U50">
    <cfRule type="expression" dxfId="132" priority="34">
      <formula>$X$50=TRUE</formula>
    </cfRule>
  </conditionalFormatting>
  <conditionalFormatting sqref="A49:U49">
    <cfRule type="expression" dxfId="131" priority="35">
      <formula>$X$49=TRUE</formula>
    </cfRule>
  </conditionalFormatting>
  <conditionalFormatting sqref="A48:U48">
    <cfRule type="expression" dxfId="130" priority="36">
      <formula>$X$48=TRUE</formula>
    </cfRule>
  </conditionalFormatting>
  <conditionalFormatting sqref="A47:U47">
    <cfRule type="expression" dxfId="129" priority="37">
      <formula>$X$47=TRUE</formula>
    </cfRule>
  </conditionalFormatting>
  <conditionalFormatting sqref="A46:U46">
    <cfRule type="expression" dxfId="128" priority="38">
      <formula>$X$46=TRUE</formula>
    </cfRule>
  </conditionalFormatting>
  <conditionalFormatting sqref="A45:U45">
    <cfRule type="expression" dxfId="127" priority="39">
      <formula>$X$45=TRUE</formula>
    </cfRule>
  </conditionalFormatting>
  <conditionalFormatting sqref="A44:U44">
    <cfRule type="expression" dxfId="126" priority="40">
      <formula>$X$44=TRUE</formula>
    </cfRule>
  </conditionalFormatting>
  <conditionalFormatting sqref="A43:U43">
    <cfRule type="expression" dxfId="125" priority="41">
      <formula>$X$43=TRUE</formula>
    </cfRule>
  </conditionalFormatting>
  <conditionalFormatting sqref="A42:U42">
    <cfRule type="expression" dxfId="124" priority="42">
      <formula>$X$42=TRUE</formula>
    </cfRule>
  </conditionalFormatting>
  <conditionalFormatting sqref="A41:U41">
    <cfRule type="expression" dxfId="123" priority="43">
      <formula>$X$41=TRUE</formula>
    </cfRule>
  </conditionalFormatting>
  <conditionalFormatting sqref="A40:U40">
    <cfRule type="expression" dxfId="122" priority="44">
      <formula>$X$40=TRUE</formula>
    </cfRule>
  </conditionalFormatting>
  <conditionalFormatting sqref="A39:U39">
    <cfRule type="expression" dxfId="121" priority="45">
      <formula>$X$39=TRUE</formula>
    </cfRule>
  </conditionalFormatting>
  <conditionalFormatting sqref="A18:U18">
    <cfRule type="expression" dxfId="120" priority="46">
      <formula>$X$18=TRUE</formula>
    </cfRule>
  </conditionalFormatting>
  <conditionalFormatting sqref="A19:U19">
    <cfRule type="expression" dxfId="119" priority="47">
      <formula>$X$19=TRUE</formula>
    </cfRule>
  </conditionalFormatting>
  <conditionalFormatting sqref="A20:U20">
    <cfRule type="expression" dxfId="118" priority="48">
      <formula>$X$20=TRUE</formula>
    </cfRule>
  </conditionalFormatting>
  <conditionalFormatting sqref="A21:U21">
    <cfRule type="expression" dxfId="117" priority="49">
      <formula>$X$21=TRUE</formula>
    </cfRule>
  </conditionalFormatting>
  <conditionalFormatting sqref="A22:U22">
    <cfRule type="expression" dxfId="116" priority="50">
      <formula>$X$22=TRUE</formula>
    </cfRule>
  </conditionalFormatting>
  <conditionalFormatting sqref="A23:U23">
    <cfRule type="expression" dxfId="115" priority="51">
      <formula>$X$23=TRUE</formula>
    </cfRule>
  </conditionalFormatting>
  <conditionalFormatting sqref="A24:U24">
    <cfRule type="expression" dxfId="114" priority="52">
      <formula>$X$24=TRUE</formula>
    </cfRule>
  </conditionalFormatting>
  <conditionalFormatting sqref="A27:U27">
    <cfRule type="expression" dxfId="113" priority="55">
      <formula>$X$27=TRUE</formula>
    </cfRule>
  </conditionalFormatting>
  <conditionalFormatting sqref="A28:U28">
    <cfRule type="expression" dxfId="112" priority="56">
      <formula>$X$28=TRUE</formula>
    </cfRule>
  </conditionalFormatting>
  <conditionalFormatting sqref="A32:U32">
    <cfRule type="expression" dxfId="111" priority="57">
      <formula>$X$32=TRUE</formula>
    </cfRule>
  </conditionalFormatting>
  <conditionalFormatting sqref="A33:U33">
    <cfRule type="expression" dxfId="110" priority="58">
      <formula>$X$33=TRUE</formula>
    </cfRule>
  </conditionalFormatting>
  <conditionalFormatting sqref="A34:U34">
    <cfRule type="expression" dxfId="109" priority="59">
      <formula>$X$34=TRUE</formula>
    </cfRule>
  </conditionalFormatting>
  <conditionalFormatting sqref="A36:U36">
    <cfRule type="expression" dxfId="108" priority="60">
      <formula>$X$36=TRUE</formula>
    </cfRule>
  </conditionalFormatting>
  <conditionalFormatting sqref="A37:U37">
    <cfRule type="expression" dxfId="107" priority="61">
      <formula>$X$37=TRUE</formula>
    </cfRule>
  </conditionalFormatting>
  <conditionalFormatting sqref="A38:U38">
    <cfRule type="expression" dxfId="106" priority="62">
      <formula>$X$38=TRUE</formula>
    </cfRule>
  </conditionalFormatting>
  <conditionalFormatting sqref="A16:U16">
    <cfRule type="expression" dxfId="105" priority="18">
      <formula>$X$16=TRUE</formula>
    </cfRule>
  </conditionalFormatting>
  <conditionalFormatting sqref="A35:U35">
    <cfRule type="expression" dxfId="104" priority="17">
      <formula>$X$35=TRUE</formula>
    </cfRule>
  </conditionalFormatting>
  <conditionalFormatting sqref="A30:U30">
    <cfRule type="expression" dxfId="103" priority="25">
      <formula>$X$30=TRUE</formula>
    </cfRule>
  </conditionalFormatting>
  <conditionalFormatting sqref="I15:I63 R27:R31 R15:R25 R33:R63">
    <cfRule type="expression" dxfId="102" priority="12">
      <formula>$AA15="TRUE"</formula>
    </cfRule>
  </conditionalFormatting>
  <conditionalFormatting sqref="K7:O7">
    <cfRule type="expression" dxfId="101" priority="9">
      <formula>OR($K$6="",$K$6=0,$K$6="FLF",$K$6="Attorney",$K$6="Paralegal",$K$6="Legal Assistant",$K$6="Clerk", $K$6="Self-Help Assistant")</formula>
    </cfRule>
    <cfRule type="expression" dxfId="100" priority="11">
      <formula>$K$6="Other (please specify below)"</formula>
    </cfRule>
  </conditionalFormatting>
  <conditionalFormatting sqref="R26">
    <cfRule type="expression" dxfId="99" priority="10">
      <formula>$AA26="TRUE"</formula>
    </cfRule>
  </conditionalFormatting>
  <conditionalFormatting sqref="A29:U29">
    <cfRule type="expression" dxfId="98" priority="64">
      <formula>$X$29=TRUE</formula>
    </cfRule>
  </conditionalFormatting>
  <conditionalFormatting sqref="U15">
    <cfRule type="expression" dxfId="97" priority="8">
      <formula>SUM($B$15:$P$15)&gt;15</formula>
    </cfRule>
  </conditionalFormatting>
  <conditionalFormatting sqref="U16:U63">
    <cfRule type="expression" dxfId="96" priority="7">
      <formula>SUM(B16:P16)&gt;15</formula>
    </cfRule>
  </conditionalFormatting>
  <conditionalFormatting sqref="R32">
    <cfRule type="expression" dxfId="95" priority="6">
      <formula>$AA32="TRUE"</formula>
    </cfRule>
  </conditionalFormatting>
  <conditionalFormatting sqref="A31:U31">
    <cfRule type="expression" dxfId="94" priority="21">
      <formula>$X$31=TRUE</formula>
    </cfRule>
    <cfRule type="expression" dxfId="93" priority="63">
      <formula>$X$31=TRUE</formula>
    </cfRule>
  </conditionalFormatting>
  <conditionalFormatting sqref="A25:U25">
    <cfRule type="expression" dxfId="92" priority="53">
      <formula>$X$25=TRUE</formula>
    </cfRule>
  </conditionalFormatting>
  <conditionalFormatting sqref="A26:U26">
    <cfRule type="expression" dxfId="91" priority="54">
      <formula>$X$26=TRUE</formula>
    </cfRule>
  </conditionalFormatting>
  <conditionalFormatting sqref="A15:U63">
    <cfRule type="expression" dxfId="90" priority="65">
      <formula>$R15="LUNCH"</formula>
    </cfRule>
  </conditionalFormatting>
  <conditionalFormatting sqref="J15:J64">
    <cfRule type="expression" dxfId="89" priority="5">
      <formula>AND($Y$16=TRUE,$I$11="All-Day Non IV-D Services")</formula>
    </cfRule>
  </conditionalFormatting>
  <conditionalFormatting sqref="L15:L64">
    <cfRule type="expression" dxfId="88" priority="4">
      <formula>AND($Y$16=TRUE,$I$11="All-Day PTO")</formula>
    </cfRule>
  </conditionalFormatting>
  <conditionalFormatting sqref="N15:N64">
    <cfRule type="expression" dxfId="87" priority="3">
      <formula>AND($Y$16=TRUE,$I$11="All-Day Sick")</formula>
    </cfRule>
  </conditionalFormatting>
  <conditionalFormatting sqref="O15:O64">
    <cfRule type="expression" dxfId="86" priority="2">
      <formula>AND($Y$16=TRUE,$I$11="All-Day VTO")</formula>
    </cfRule>
  </conditionalFormatting>
  <conditionalFormatting sqref="M15:M64">
    <cfRule type="expression" dxfId="85" priority="1">
      <formula>AND($Y$16=TRUE,$I$11="All-Day ATO")</formula>
    </cfRule>
  </conditionalFormatting>
  <dataValidations count="31">
    <dataValidation allowBlank="1" showErrorMessage="1" prompt="Select your work type from the drop-down list." sqref="P6:Q6" xr:uid="{89177B5F-4417-41B0-BAB3-08F95E9EF6C6}"/>
    <dataValidation allowBlank="1" showInputMessage="1" showErrorMessage="1" prompt="General court administrative duties that cannot be directly attributed to any one program, such as attending a meeting regarding courthouse security." sqref="K13:K14" xr:uid="{7584B940-ABDE-47B7-92C7-0AEA3246908D}"/>
    <dataValidation type="whole" allowBlank="1" showInputMessage="1" showErrorMessage="1" errorTitle="Error" error="Please enter a number between 1-15." sqref="B15:P63" xr:uid="{89D276A3-0F5C-47F4-B816-F45D8AEADE97}">
      <formula1>1</formula1>
      <formula2>15</formula2>
    </dataValidation>
    <dataValidation type="date" allowBlank="1" errorTitle="Error" error="Please Enter a Date Between July 2019 - June 2020" prompt="ENTER first date of reporting period." sqref="A6:B6" xr:uid="{BC56B0EC-37A8-4BF6-94EE-7D3B123999FC}">
      <formula1>43647</formula1>
      <formula2>44012</formula2>
    </dataValidation>
    <dataValidation allowBlank="1" showInputMessage="1" showErrorMessage="1" prompt="ENTER start time." sqref="P11" xr:uid="{39C350A1-43AA-46A1-8289-660A6EFF441B}"/>
    <dataValidation allowBlank="1" showInputMessage="1" showErrorMessage="1" prompt="Select your JOB CLASSIFCATION from the drop-down list." sqref="K6:O6" xr:uid="{C3259A84-25BC-4D78-9367-E6B4D932B259}"/>
    <dataValidation allowBlank="1" showInputMessage="1" showErrorMessage="1" prompt="Only include paid break time (i.e. 15-minute breaks); do not include your lunch break if you are not paid for this time." sqref="P13:P14" xr:uid="{56617CC0-2BAA-467B-B9E3-2FBE7236596E}"/>
    <dataValidation allowBlank="1" showInputMessage="1" showErrorMessage="1" prompt="Unpaid time off, such as work furlough." sqref="O14" xr:uid="{531E15D9-88E6-4C9A-A48B-B666729BFAFD}"/>
    <dataValidation allowBlank="1" showInputMessage="1" showErrorMessage="1" prompt="Personal or family sick leave." sqref="N14" xr:uid="{1772499E-E371-416C-A32D-DF806532853F}"/>
    <dataValidation allowBlank="1" showInputMessage="1" showErrorMessage="1" prompt="Time off paid by the court, such as vacation, personal or floating holiday, jury duty, military leave, etc." sqref="L14" xr:uid="{F6F1BC8D-13B4-4DE6-B5C1-68C74F5B4BB6}"/>
    <dataValidation allowBlank="1" showInputMessage="1" showErrorMessage="1" prompt="All other self-help assistance with non-IV-D issues, such as: Family Law (custody, visitation, divorce, etc.); Restraining Orders; Small Claims info; Civil name-change; Landlord-Tenant, etc." sqref="J13:J14" xr:uid="{CAC5EB6B-2010-4C56-851F-AB2399EEA89D}"/>
    <dataValidation allowBlank="1" showInputMessage="1" showErrorMessage="1" prompt="Training related to the issues listed above, such as the annual AB 1058 Conference." sqref="H14:I14" xr:uid="{782BC9A0-7499-4DAF-9FA5-B2DBB3C369C9}"/>
    <dataValidation allowBlank="1" showInputMessage="1" showErrorMessage="1" prompt="Administrative work related to the program, such as inputting data into STARS." sqref="G14" xr:uid="{CEBB4862-36FC-4E41-B11B-ABEFC4779628}"/>
    <dataValidation allowBlank="1" showInputMessage="1" showErrorMessage="1" prompt="Very brief (less than 5 minutes per customer) FLF services such as providing basic information on court processes, distribution of court forms, making a referral to different agency, etc." sqref="F14:G14" xr:uid="{953D6663-048E-4676-886C-6C37D6423EA8}"/>
    <dataValidation allowBlank="1" showInputMessage="1" showErrorMessage="1" prompt="Assisting a customer with completing an application for LCSA services in a new or open case." sqref="E14" xr:uid="{F5344051-BA7C-4658-959B-984EF31B032C}"/>
    <dataValidation allowBlank="1" showInputMessage="1" showErrorMessage="1" prompt="Distributing and assisting a customer with completing a Child Support Case Registry Form (form FL-191)." sqref="D14" xr:uid="{C2C0CA07-14B5-48C8-8883-5EC751B106B4}"/>
    <dataValidation allowBlank="1" showInputMessage="1" showErrorMessage="1" prompt="Time spent in group or workshop setting relating to the issues above and providing information about the availability of LCSA services." sqref="C14" xr:uid="{A186A474-721F-4623-81BF-8997BD7A561E}"/>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28E98354-AE04-43C4-A21C-142B3CBE2041}"/>
    <dataValidation allowBlank="1" showErrorMessage="1" prompt="Select your COUNTY from the drop-down list." sqref="H6:J6" xr:uid="{4053EDFB-4671-4C66-AD20-F1E306BE2251}"/>
    <dataValidation allowBlank="1" showErrorMessage="1" prompt="ENTER time spent on overtime. Overtime needs prior approval from AB 1058 program manager.  " sqref="Q13" xr:uid="{927DC483-D7B0-4CC2-9632-C0612AF5B63C}"/>
    <dataValidation allowBlank="1" showInputMessage="1" showErrorMessage="1" prompt="ENTER end time. " sqref="P12 S12" xr:uid="{1A0F72E9-F200-40D5-91FB-3CD74D2DEC4C}"/>
    <dataValidation allowBlank="1" showInputMessage="1" showErrorMessage="1" prompt="ERROR message if less/more than 15 mins. " sqref="V13" xr:uid="{D1D90CB2-59DC-47B5-A51D-393DD579DF49}"/>
    <dataValidation allowBlank="1" showInputMessage="1" showErrorMessage="1" prompt="ENTER time spent on IV-D service(s). See TYPE KEY above for reference. " sqref="B13:G13" xr:uid="{A9EFC1AA-6C59-4F3E-8727-AB9C8BDC41D4}"/>
    <dataValidation allowBlank="1" showInputMessage="1" showErrorMessage="1" prompt="15 mins MAX." sqref="U13" xr:uid="{2C442F62-ADE7-49E4-A2F4-1E32FA1DF1C9}"/>
    <dataValidation allowBlank="1" showInputMessage="1" showErrorMessage="1" prompt="ENTER additional info, as needed. " sqref="R13" xr:uid="{756128ED-A0CD-4153-9264-225D3FFB85AD}"/>
    <dataValidation allowBlank="1" showInputMessage="1" showErrorMessage="1" prompt="ENTER time used whether Paid Time Off or Voluntary Time Off.  " sqref="L13:M13" xr:uid="{D034780D-937F-4810-B873-4E8FC0749FEE}"/>
    <dataValidation allowBlank="1" showInputMessage="1" showErrorMessage="1" prompt="Navigation link to Class List worksheet" sqref="T12:U12" xr:uid="{02FF7021-8E03-462F-93C9-7EFBF6E92C9B}"/>
    <dataValidation allowBlank="1" showInputMessage="1" showErrorMessage="1" prompt="Schedule start time determined by the time entered in cell G2" sqref="A15" xr:uid="{63D5A4FA-1BC7-403C-B355-757BA421FE63}"/>
    <dataValidation allowBlank="1" sqref="C7:G7" xr:uid="{21B02472-B01C-40AF-8C69-4597F8669A42}"/>
    <dataValidation type="list" allowBlank="1" showInputMessage="1" showErrorMessage="1" sqref="I11:K12" xr:uid="{CC0F9DE0-6BFC-4BE1-9236-0D7E20F0060C}">
      <formula1>$S$122:$S$127</formula1>
    </dataValidation>
    <dataValidation allowBlank="1" showInputMessage="1" showErrorMessage="1" prompt="Administrative time off paid by the court, such as for judicial holidays." sqref="M14" xr:uid="{FDE85A90-9F90-4F81-8552-4D3E3BD4A9A6}"/>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6089"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6090"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6091"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6092"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6093"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6094"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6095"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6096"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6097"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6098"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6099"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6100"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6101"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6102"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6103"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6104"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6105"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6106"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6107"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6108"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6109"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6110"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6111"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6112"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6113"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6114"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6115"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6116"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6117"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6118"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6119"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6120"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6125"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6126"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6127"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6130"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6131"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6132"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6133"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CC3BD-2E07-4A9C-BB1C-60CEAE0FB079}">
  <sheetPr filterMode="1">
    <tabColor theme="9" tint="-0.249977111117893"/>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231"/>
      <c r="B1" s="231"/>
      <c r="C1" s="231"/>
      <c r="D1" s="231"/>
      <c r="E1" s="231"/>
      <c r="F1" s="231"/>
      <c r="G1" s="231"/>
      <c r="H1" s="231"/>
      <c r="I1" s="231"/>
      <c r="J1" s="231"/>
      <c r="K1" s="231"/>
      <c r="L1" s="231"/>
      <c r="M1" s="231"/>
      <c r="N1" s="231"/>
      <c r="O1" s="231"/>
      <c r="P1" s="231"/>
      <c r="Q1" s="231"/>
      <c r="R1" s="231"/>
      <c r="S1" s="96"/>
      <c r="T1" s="13"/>
      <c r="U1" s="13"/>
    </row>
    <row r="2" spans="1:36" ht="21.6" customHeight="1" x14ac:dyDescent="0.2">
      <c r="A2" s="256" t="s">
        <v>112</v>
      </c>
      <c r="B2" s="256"/>
      <c r="C2" s="256"/>
      <c r="D2" s="257"/>
      <c r="E2" s="257"/>
      <c r="F2" s="257"/>
      <c r="G2" s="257"/>
      <c r="H2" s="257"/>
      <c r="I2" s="257"/>
      <c r="J2" s="258"/>
      <c r="K2" s="258"/>
      <c r="L2" s="258"/>
      <c r="M2" s="258"/>
      <c r="N2" s="258"/>
      <c r="O2" s="258"/>
      <c r="P2" s="258"/>
      <c r="Q2" s="258"/>
      <c r="R2" s="231"/>
      <c r="S2" s="97" t="s">
        <v>97</v>
      </c>
      <c r="T2" s="259" t="s">
        <v>143</v>
      </c>
      <c r="U2" s="260"/>
      <c r="W2" s="70"/>
    </row>
    <row r="3" spans="1:36" ht="24.6" customHeight="1" x14ac:dyDescent="0.2">
      <c r="A3" s="261" t="s">
        <v>114</v>
      </c>
      <c r="B3" s="262"/>
      <c r="C3" s="262"/>
      <c r="D3" s="262"/>
      <c r="E3" s="262"/>
      <c r="F3" s="262"/>
      <c r="G3" s="262"/>
      <c r="H3" s="262"/>
      <c r="I3" s="262"/>
      <c r="J3" s="262"/>
      <c r="K3" s="262"/>
      <c r="L3" s="262"/>
      <c r="M3" s="262"/>
      <c r="N3" s="262"/>
      <c r="O3" s="262"/>
      <c r="P3" s="262"/>
      <c r="Q3" s="262"/>
      <c r="R3" s="262"/>
      <c r="S3" s="263"/>
      <c r="T3" s="253"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54"/>
      <c r="W3" s="14">
        <f>IF(T3="",0,1)</f>
        <v>0</v>
      </c>
    </row>
    <row r="4" spans="1:36" ht="12.6" customHeight="1" x14ac:dyDescent="0.2">
      <c r="A4" s="231"/>
      <c r="B4" s="231"/>
      <c r="C4" s="231"/>
      <c r="D4" s="231"/>
      <c r="E4" s="231"/>
      <c r="F4" s="231"/>
      <c r="G4" s="231"/>
      <c r="H4" s="231"/>
      <c r="I4" s="231"/>
      <c r="J4" s="231"/>
      <c r="K4" s="231"/>
      <c r="L4" s="231"/>
      <c r="M4" s="231"/>
      <c r="N4" s="231"/>
      <c r="O4" s="231"/>
      <c r="P4" s="231"/>
      <c r="Q4" s="231"/>
      <c r="R4" s="231"/>
      <c r="S4" s="96"/>
      <c r="T4" s="253"/>
      <c r="U4" s="254"/>
      <c r="W4" s="77"/>
      <c r="Y4" s="15" t="s">
        <v>9</v>
      </c>
    </row>
    <row r="5" spans="1:36" s="17" customFormat="1" ht="12.6" customHeight="1" x14ac:dyDescent="0.2">
      <c r="A5" s="348" t="s">
        <v>8</v>
      </c>
      <c r="B5" s="349"/>
      <c r="C5" s="350" t="s">
        <v>85</v>
      </c>
      <c r="D5" s="351"/>
      <c r="E5" s="351"/>
      <c r="F5" s="351"/>
      <c r="G5" s="351"/>
      <c r="H5" s="352" t="s">
        <v>86</v>
      </c>
      <c r="I5" s="353"/>
      <c r="J5" s="354"/>
      <c r="K5" s="352" t="s">
        <v>111</v>
      </c>
      <c r="L5" s="353"/>
      <c r="M5" s="353"/>
      <c r="N5" s="353"/>
      <c r="O5" s="354"/>
      <c r="P5" s="355" t="s">
        <v>87</v>
      </c>
      <c r="Q5" s="356"/>
      <c r="R5" s="64"/>
      <c r="S5" s="43" t="s">
        <v>97</v>
      </c>
      <c r="T5" s="253"/>
      <c r="U5" s="254"/>
      <c r="W5" s="78"/>
      <c r="X5" s="18"/>
      <c r="Y5" s="19" t="s">
        <v>10</v>
      </c>
      <c r="Z5" s="20"/>
      <c r="AA5" s="18"/>
      <c r="AB5" s="18"/>
      <c r="AC5" s="20"/>
      <c r="AD5" s="20"/>
      <c r="AE5" s="20"/>
      <c r="AF5" s="20"/>
      <c r="AG5" s="20"/>
    </row>
    <row r="6" spans="1:36" ht="14.1" customHeight="1" x14ac:dyDescent="0.2">
      <c r="A6" s="335">
        <f>Monday!A6+6</f>
        <v>6</v>
      </c>
      <c r="B6" s="336"/>
      <c r="C6" s="337">
        <f>Monday!C6</f>
        <v>0</v>
      </c>
      <c r="D6" s="338"/>
      <c r="E6" s="338"/>
      <c r="F6" s="338"/>
      <c r="G6" s="339"/>
      <c r="H6" s="337">
        <f>Monday!H6</f>
        <v>0</v>
      </c>
      <c r="I6" s="338"/>
      <c r="J6" s="339"/>
      <c r="K6" s="337">
        <f>Monday!K6</f>
        <v>0</v>
      </c>
      <c r="L6" s="338"/>
      <c r="M6" s="338"/>
      <c r="N6" s="338"/>
      <c r="O6" s="339"/>
      <c r="P6" s="337">
        <f>Monday!P6</f>
        <v>0</v>
      </c>
      <c r="Q6" s="339"/>
      <c r="R6" s="62"/>
      <c r="S6" s="16"/>
      <c r="T6" s="253" t="str">
        <f>IF($AB$64&gt;0,"You must delete time tracked during your lunch break.","")</f>
        <v/>
      </c>
      <c r="U6" s="254"/>
      <c r="W6" s="14">
        <f>IF(T6="",0,1)</f>
        <v>0</v>
      </c>
    </row>
    <row r="7" spans="1:36" s="21" customFormat="1" ht="15" customHeight="1" x14ac:dyDescent="0.2">
      <c r="A7" s="98"/>
      <c r="B7" s="99"/>
      <c r="C7" s="99"/>
      <c r="D7" s="100"/>
      <c r="E7" s="100"/>
      <c r="F7" s="100"/>
      <c r="G7" s="100"/>
      <c r="H7" s="101"/>
      <c r="I7" s="102"/>
      <c r="J7" s="102"/>
      <c r="K7" s="334">
        <f>Monday!K7</f>
        <v>0</v>
      </c>
      <c r="L7" s="334"/>
      <c r="M7" s="334"/>
      <c r="N7" s="334"/>
      <c r="O7" s="334"/>
      <c r="P7" s="101"/>
      <c r="Q7" s="101"/>
      <c r="R7" s="101"/>
      <c r="S7" s="103" t="s">
        <v>97</v>
      </c>
      <c r="T7" s="253"/>
      <c r="U7" s="254"/>
      <c r="W7" s="23"/>
      <c r="X7" s="23"/>
      <c r="Y7" s="23"/>
      <c r="Z7" s="22"/>
      <c r="AA7" s="23"/>
      <c r="AB7" s="23"/>
      <c r="AC7" s="22"/>
      <c r="AD7" s="22"/>
      <c r="AE7" s="23"/>
      <c r="AF7" s="22"/>
      <c r="AG7" s="22"/>
    </row>
    <row r="8" spans="1:36" s="24" customFormat="1" ht="23.25" customHeight="1" x14ac:dyDescent="0.2">
      <c r="A8" s="278" t="s">
        <v>118</v>
      </c>
      <c r="B8" s="279"/>
      <c r="C8" s="279"/>
      <c r="D8" s="279"/>
      <c r="E8" s="279"/>
      <c r="F8" s="279"/>
      <c r="G8" s="279"/>
      <c r="H8" s="279"/>
      <c r="I8" s="279"/>
      <c r="J8" s="279"/>
      <c r="K8" s="279"/>
      <c r="L8" s="279"/>
      <c r="M8" s="279"/>
      <c r="N8" s="279"/>
      <c r="O8" s="279"/>
      <c r="P8" s="279"/>
      <c r="Q8" s="279"/>
      <c r="R8" s="279"/>
      <c r="S8" s="279"/>
      <c r="T8" s="253" t="str">
        <f>IF(SUM(W15:W63)&gt;0,"Time tracked in rows with a red highlighted cell exceeds 15 minutes.","")</f>
        <v/>
      </c>
      <c r="U8" s="254"/>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53"/>
      <c r="U9" s="254"/>
      <c r="W9" s="26"/>
      <c r="X9" s="26"/>
      <c r="Y9" s="26"/>
      <c r="Z9" s="25"/>
      <c r="AA9" s="26"/>
      <c r="AB9" s="26"/>
      <c r="AC9" s="25"/>
      <c r="AD9" s="25"/>
      <c r="AE9" s="36" t="s">
        <v>23</v>
      </c>
      <c r="AF9" s="25"/>
      <c r="AG9" s="25"/>
    </row>
    <row r="10" spans="1:36" s="24" customFormat="1" ht="11.1" customHeight="1" thickBot="1" x14ac:dyDescent="0.2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
      <c r="A11" s="280" t="s">
        <v>113</v>
      </c>
      <c r="B11" s="281"/>
      <c r="C11" s="281"/>
      <c r="D11" s="281"/>
      <c r="E11" s="281"/>
      <c r="F11" s="281"/>
      <c r="G11" s="281"/>
      <c r="H11" s="281"/>
      <c r="I11" s="284" t="s">
        <v>100</v>
      </c>
      <c r="J11" s="284"/>
      <c r="K11" s="284"/>
      <c r="L11" s="167"/>
      <c r="M11" s="58"/>
      <c r="N11" s="286" t="s">
        <v>88</v>
      </c>
      <c r="O11" s="286"/>
      <c r="P11" s="60">
        <v>0</v>
      </c>
      <c r="Q11" s="287" t="s">
        <v>107</v>
      </c>
      <c r="R11" s="288"/>
      <c r="S11" s="60">
        <v>0.5</v>
      </c>
      <c r="T11" s="67" t="s">
        <v>109</v>
      </c>
      <c r="U11" s="120">
        <f>U64/60</f>
        <v>0</v>
      </c>
      <c r="V11" s="11"/>
      <c r="AE11" s="14"/>
    </row>
    <row r="12" spans="1:36" ht="14.85" customHeight="1" thickBot="1" x14ac:dyDescent="0.25">
      <c r="A12" s="282"/>
      <c r="B12" s="283"/>
      <c r="C12" s="283"/>
      <c r="D12" s="283"/>
      <c r="E12" s="283"/>
      <c r="F12" s="283"/>
      <c r="G12" s="283"/>
      <c r="H12" s="283"/>
      <c r="I12" s="285"/>
      <c r="J12" s="285"/>
      <c r="K12" s="285"/>
      <c r="L12" s="168"/>
      <c r="M12" s="59"/>
      <c r="N12" s="289" t="s">
        <v>89</v>
      </c>
      <c r="O12" s="289"/>
      <c r="P12" s="61">
        <v>0</v>
      </c>
      <c r="Q12" s="290" t="s">
        <v>108</v>
      </c>
      <c r="R12" s="291"/>
      <c r="S12" s="61">
        <v>0.54166666666666663</v>
      </c>
      <c r="T12" s="57"/>
      <c r="U12" s="56"/>
      <c r="V12" s="12"/>
    </row>
    <row r="13" spans="1:36" ht="23.45" customHeight="1" thickBot="1" x14ac:dyDescent="0.25">
      <c r="A13" s="292" t="s">
        <v>0</v>
      </c>
      <c r="B13" s="294" t="s">
        <v>16</v>
      </c>
      <c r="C13" s="295"/>
      <c r="D13" s="295"/>
      <c r="E13" s="295"/>
      <c r="F13" s="295"/>
      <c r="G13" s="295"/>
      <c r="H13" s="340"/>
      <c r="I13" s="341"/>
      <c r="J13" s="277" t="s">
        <v>3</v>
      </c>
      <c r="K13" s="277" t="s">
        <v>101</v>
      </c>
      <c r="L13" s="299" t="s">
        <v>5</v>
      </c>
      <c r="M13" s="299"/>
      <c r="N13" s="342"/>
      <c r="O13" s="343"/>
      <c r="P13" s="276" t="s">
        <v>6</v>
      </c>
      <c r="Q13" s="52" t="s">
        <v>99</v>
      </c>
      <c r="R13" s="305" t="s">
        <v>2</v>
      </c>
      <c r="S13" s="306"/>
      <c r="T13" s="307"/>
      <c r="U13" s="311" t="s">
        <v>12</v>
      </c>
      <c r="V13" s="48" t="s">
        <v>11</v>
      </c>
    </row>
    <row r="14" spans="1:36" ht="10.5" customHeight="1" x14ac:dyDescent="0.2">
      <c r="A14" s="293"/>
      <c r="B14" s="55" t="s">
        <v>102</v>
      </c>
      <c r="C14" s="41" t="s">
        <v>19</v>
      </c>
      <c r="D14" s="41" t="s">
        <v>21</v>
      </c>
      <c r="E14" s="41" t="s">
        <v>116</v>
      </c>
      <c r="F14" s="41" t="s">
        <v>22</v>
      </c>
      <c r="G14" s="41" t="s">
        <v>4</v>
      </c>
      <c r="H14" s="41" t="s">
        <v>18</v>
      </c>
      <c r="I14" s="41" t="s">
        <v>20</v>
      </c>
      <c r="J14" s="298"/>
      <c r="K14" s="298"/>
      <c r="L14" s="40" t="s">
        <v>92</v>
      </c>
      <c r="M14" s="40" t="s">
        <v>172</v>
      </c>
      <c r="N14" s="41" t="s">
        <v>1</v>
      </c>
      <c r="O14" s="41" t="s">
        <v>93</v>
      </c>
      <c r="P14" s="277"/>
      <c r="Q14" s="63"/>
      <c r="R14" s="308"/>
      <c r="S14" s="309"/>
      <c r="T14" s="310"/>
      <c r="U14" s="312"/>
      <c r="V14" s="49"/>
      <c r="Y14" s="14" t="s">
        <v>97</v>
      </c>
    </row>
    <row r="15" spans="1:36" ht="15" customHeight="1" x14ac:dyDescent="0.2">
      <c r="A15" s="126" t="str">
        <f>IF(P11=P12,"",P11)</f>
        <v/>
      </c>
      <c r="B15" s="27"/>
      <c r="C15" s="27"/>
      <c r="D15" s="27"/>
      <c r="E15" s="27"/>
      <c r="F15" s="27"/>
      <c r="G15" s="27"/>
      <c r="H15" s="27"/>
      <c r="I15" s="27"/>
      <c r="J15" s="27"/>
      <c r="K15" s="27"/>
      <c r="L15" s="27"/>
      <c r="M15" s="27"/>
      <c r="N15" s="27"/>
      <c r="O15" s="27"/>
      <c r="P15" s="27"/>
      <c r="Q15" s="27"/>
      <c r="R15" s="302" t="str">
        <f>IF(A15&gt;$S$11-TIME(0,5,0),IF(A15&lt;$S$12,"LUNCH",""),"")</f>
        <v/>
      </c>
      <c r="S15" s="303"/>
      <c r="T15" s="304"/>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t="str">
        <f t="shared" ref="A16:A63" si="0">IF(A15&gt;$P$12-TIME(0,20,0),"",IF(A15="","",A15+TIME(0,15,0)))</f>
        <v/>
      </c>
      <c r="B16" s="27"/>
      <c r="C16" s="28"/>
      <c r="D16" s="27"/>
      <c r="E16" s="28"/>
      <c r="F16" s="27"/>
      <c r="G16" s="28"/>
      <c r="H16" s="28"/>
      <c r="I16" s="28"/>
      <c r="J16" s="27"/>
      <c r="K16" s="27"/>
      <c r="L16" s="28"/>
      <c r="M16" s="28"/>
      <c r="N16" s="28"/>
      <c r="O16" s="28"/>
      <c r="P16" s="28"/>
      <c r="Q16" s="28"/>
      <c r="R16" s="302" t="str">
        <f t="shared" ref="R16:R63" si="1">IF(A16&gt;$S$11-TIME(0,5,0),IF(A16&lt;$S$12,"LUNCH",""),"")</f>
        <v/>
      </c>
      <c r="S16" s="303"/>
      <c r="T16" s="304"/>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t="str">
        <f t="shared" si="0"/>
        <v/>
      </c>
      <c r="B17" s="27"/>
      <c r="C17" s="29"/>
      <c r="D17" s="27"/>
      <c r="E17" s="29"/>
      <c r="F17" s="27"/>
      <c r="G17" s="54"/>
      <c r="H17" s="27"/>
      <c r="I17" s="29"/>
      <c r="J17" s="27"/>
      <c r="K17" s="27"/>
      <c r="L17" s="29"/>
      <c r="M17" s="29"/>
      <c r="N17" s="29"/>
      <c r="O17" s="29"/>
      <c r="P17" s="29"/>
      <c r="Q17" s="27"/>
      <c r="R17" s="302" t="str">
        <f>IF(A17&gt;$S$11-TIME(0,5,0),IF(A17&lt;$S$12,"LUNCH",""),"")</f>
        <v/>
      </c>
      <c r="S17" s="303"/>
      <c r="T17" s="304"/>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t="str">
        <f t="shared" si="0"/>
        <v/>
      </c>
      <c r="B18" s="27"/>
      <c r="C18" s="31"/>
      <c r="D18" s="27"/>
      <c r="E18" s="31"/>
      <c r="F18" s="27"/>
      <c r="G18" s="31"/>
      <c r="H18" s="28"/>
      <c r="I18" s="31"/>
      <c r="J18" s="27"/>
      <c r="K18" s="53"/>
      <c r="L18" s="31"/>
      <c r="M18" s="31"/>
      <c r="N18" s="31"/>
      <c r="O18" s="31"/>
      <c r="P18" s="31"/>
      <c r="Q18" s="28"/>
      <c r="R18" s="302" t="str">
        <f t="shared" si="1"/>
        <v/>
      </c>
      <c r="S18" s="303"/>
      <c r="T18" s="304"/>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t="str">
        <f t="shared" si="0"/>
        <v/>
      </c>
      <c r="B19" s="27"/>
      <c r="C19" s="31"/>
      <c r="D19" s="27"/>
      <c r="E19" s="31"/>
      <c r="F19" s="27"/>
      <c r="G19" s="31"/>
      <c r="H19" s="27"/>
      <c r="I19" s="31"/>
      <c r="J19" s="27"/>
      <c r="K19" s="53"/>
      <c r="L19" s="31"/>
      <c r="M19" s="31"/>
      <c r="N19" s="31"/>
      <c r="O19" s="31"/>
      <c r="P19" s="31"/>
      <c r="Q19" s="27"/>
      <c r="R19" s="302" t="str">
        <f t="shared" si="1"/>
        <v/>
      </c>
      <c r="S19" s="303"/>
      <c r="T19" s="304"/>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t="str">
        <f t="shared" si="0"/>
        <v/>
      </c>
      <c r="B20" s="27"/>
      <c r="C20" s="31"/>
      <c r="D20" s="27"/>
      <c r="E20" s="31"/>
      <c r="F20" s="27"/>
      <c r="G20" s="31"/>
      <c r="H20" s="28"/>
      <c r="I20" s="31"/>
      <c r="J20" s="27"/>
      <c r="K20" s="53"/>
      <c r="L20" s="31"/>
      <c r="M20" s="31"/>
      <c r="N20" s="31"/>
      <c r="O20" s="31"/>
      <c r="P20" s="31"/>
      <c r="Q20" s="28"/>
      <c r="R20" s="302" t="str">
        <f t="shared" si="1"/>
        <v/>
      </c>
      <c r="S20" s="303"/>
      <c r="T20" s="304"/>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t="str">
        <f t="shared" si="0"/>
        <v/>
      </c>
      <c r="B21" s="27"/>
      <c r="C21" s="31"/>
      <c r="D21" s="27"/>
      <c r="E21" s="31"/>
      <c r="F21" s="27"/>
      <c r="G21" s="31"/>
      <c r="H21" s="27"/>
      <c r="I21" s="31"/>
      <c r="J21" s="27"/>
      <c r="K21" s="53"/>
      <c r="L21" s="31"/>
      <c r="M21" s="31"/>
      <c r="N21" s="31"/>
      <c r="O21" s="31"/>
      <c r="P21" s="31"/>
      <c r="Q21" s="27"/>
      <c r="R21" s="302" t="str">
        <f>IF(A21&gt;$S$11-TIME(0,5,0),IF(A21&lt;$S$12,"LUNCH",""),"")</f>
        <v/>
      </c>
      <c r="S21" s="303"/>
      <c r="T21" s="304"/>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t="str">
        <f t="shared" si="0"/>
        <v/>
      </c>
      <c r="B22" s="27"/>
      <c r="C22" s="31"/>
      <c r="D22" s="27"/>
      <c r="E22" s="31"/>
      <c r="F22" s="27"/>
      <c r="G22" s="31"/>
      <c r="H22" s="28"/>
      <c r="I22" s="31"/>
      <c r="J22" s="27"/>
      <c r="K22" s="53"/>
      <c r="L22" s="31"/>
      <c r="M22" s="31"/>
      <c r="N22" s="31"/>
      <c r="O22" s="31"/>
      <c r="P22" s="31"/>
      <c r="Q22" s="28"/>
      <c r="R22" s="302" t="str">
        <f>IF(A22&gt;$S$11-TIME(0,5,0),IF(A22&lt;$S$12,"LUNCH",""),"")</f>
        <v/>
      </c>
      <c r="S22" s="303"/>
      <c r="T22" s="304"/>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t="str">
        <f t="shared" si="0"/>
        <v/>
      </c>
      <c r="B23" s="27"/>
      <c r="C23" s="31"/>
      <c r="D23" s="27"/>
      <c r="E23" s="31"/>
      <c r="F23" s="27"/>
      <c r="G23" s="31"/>
      <c r="H23" s="27"/>
      <c r="I23" s="31"/>
      <c r="J23" s="27"/>
      <c r="K23" s="53"/>
      <c r="L23" s="31"/>
      <c r="M23" s="31"/>
      <c r="N23" s="31"/>
      <c r="O23" s="31"/>
      <c r="P23" s="31"/>
      <c r="Q23" s="27"/>
      <c r="R23" s="302" t="str">
        <f t="shared" si="1"/>
        <v/>
      </c>
      <c r="S23" s="303"/>
      <c r="T23" s="304"/>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t="str">
        <f t="shared" si="0"/>
        <v/>
      </c>
      <c r="B24" s="27"/>
      <c r="C24" s="31"/>
      <c r="D24" s="27"/>
      <c r="E24" s="31"/>
      <c r="F24" s="27"/>
      <c r="G24" s="31"/>
      <c r="H24" s="28"/>
      <c r="I24" s="31"/>
      <c r="J24" s="27"/>
      <c r="K24" s="53"/>
      <c r="L24" s="31"/>
      <c r="M24" s="31"/>
      <c r="N24" s="31"/>
      <c r="O24" s="31"/>
      <c r="P24" s="31"/>
      <c r="Q24" s="28"/>
      <c r="R24" s="302" t="str">
        <f t="shared" si="1"/>
        <v/>
      </c>
      <c r="S24" s="303"/>
      <c r="T24" s="304"/>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t="str">
        <f t="shared" si="0"/>
        <v/>
      </c>
      <c r="B25" s="27"/>
      <c r="C25" s="31"/>
      <c r="D25" s="27"/>
      <c r="E25" s="31"/>
      <c r="F25" s="27"/>
      <c r="G25" s="31"/>
      <c r="H25" s="27"/>
      <c r="I25" s="31"/>
      <c r="J25" s="27"/>
      <c r="K25" s="53"/>
      <c r="L25" s="31"/>
      <c r="M25" s="31"/>
      <c r="N25" s="31"/>
      <c r="O25" s="31"/>
      <c r="P25" s="31"/>
      <c r="Q25" s="27"/>
      <c r="R25" s="302" t="str">
        <f t="shared" si="1"/>
        <v/>
      </c>
      <c r="S25" s="303"/>
      <c r="T25" s="304"/>
      <c r="U25" s="125">
        <f t="shared" si="2"/>
        <v>0</v>
      </c>
      <c r="V25" s="50" t="str">
        <f t="shared" si="3"/>
        <v>ERROR</v>
      </c>
      <c r="W25" s="79">
        <f t="shared" si="4"/>
        <v>0</v>
      </c>
      <c r="X25" s="14" t="b">
        <v>0</v>
      </c>
      <c r="AA25" s="14" t="str">
        <f t="shared" si="5"/>
        <v>FALSE</v>
      </c>
      <c r="AB25" s="14">
        <f t="shared" si="6"/>
        <v>0</v>
      </c>
    </row>
    <row r="26" spans="1:36" ht="15" customHeight="1" x14ac:dyDescent="0.2">
      <c r="A26" s="127" t="str">
        <f t="shared" si="0"/>
        <v/>
      </c>
      <c r="B26" s="27"/>
      <c r="C26" s="31"/>
      <c r="D26" s="27"/>
      <c r="E26" s="31"/>
      <c r="F26" s="27"/>
      <c r="G26" s="31"/>
      <c r="H26" s="28"/>
      <c r="I26" s="31"/>
      <c r="J26" s="27"/>
      <c r="K26" s="53"/>
      <c r="L26" s="31"/>
      <c r="M26" s="31"/>
      <c r="N26" s="31"/>
      <c r="O26" s="31"/>
      <c r="P26" s="31"/>
      <c r="Q26" s="28"/>
      <c r="R26" s="302" t="str">
        <f t="shared" si="1"/>
        <v/>
      </c>
      <c r="S26" s="303"/>
      <c r="T26" s="304"/>
      <c r="U26" s="125">
        <f t="shared" si="2"/>
        <v>0</v>
      </c>
      <c r="V26" s="50" t="str">
        <f t="shared" si="3"/>
        <v>ERROR</v>
      </c>
      <c r="W26" s="79">
        <f t="shared" si="4"/>
        <v>0</v>
      </c>
      <c r="X26" s="14" t="b">
        <v>0</v>
      </c>
      <c r="AA26" s="14" t="str">
        <f t="shared" si="5"/>
        <v>FALSE</v>
      </c>
      <c r="AB26" s="14">
        <f t="shared" si="6"/>
        <v>0</v>
      </c>
    </row>
    <row r="27" spans="1:36" ht="15" customHeight="1" x14ac:dyDescent="0.2">
      <c r="A27" s="127" t="str">
        <f t="shared" si="0"/>
        <v/>
      </c>
      <c r="B27" s="27"/>
      <c r="C27" s="31"/>
      <c r="D27" s="27"/>
      <c r="E27" s="31"/>
      <c r="F27" s="27"/>
      <c r="G27" s="31"/>
      <c r="H27" s="27"/>
      <c r="I27" s="31"/>
      <c r="J27" s="27"/>
      <c r="K27" s="53"/>
      <c r="L27" s="31"/>
      <c r="M27" s="31"/>
      <c r="N27" s="31"/>
      <c r="O27" s="31"/>
      <c r="P27" s="31"/>
      <c r="Q27" s="27"/>
      <c r="R27" s="302" t="str">
        <f t="shared" si="1"/>
        <v/>
      </c>
      <c r="S27" s="303"/>
      <c r="T27" s="304"/>
      <c r="U27" s="125">
        <f t="shared" si="2"/>
        <v>0</v>
      </c>
      <c r="V27" s="50" t="str">
        <f t="shared" si="3"/>
        <v>ERROR</v>
      </c>
      <c r="W27" s="79">
        <f t="shared" si="4"/>
        <v>0</v>
      </c>
      <c r="X27" s="14" t="b">
        <v>0</v>
      </c>
      <c r="AA27" s="14" t="str">
        <f t="shared" si="5"/>
        <v>FALSE</v>
      </c>
      <c r="AB27" s="14">
        <f t="shared" si="6"/>
        <v>0</v>
      </c>
    </row>
    <row r="28" spans="1:36" ht="15" customHeight="1" x14ac:dyDescent="0.2">
      <c r="A28" s="127" t="str">
        <f t="shared" si="0"/>
        <v/>
      </c>
      <c r="B28" s="27"/>
      <c r="C28" s="31"/>
      <c r="D28" s="27"/>
      <c r="E28" s="31"/>
      <c r="F28" s="27"/>
      <c r="G28" s="31"/>
      <c r="H28" s="28"/>
      <c r="I28" s="31"/>
      <c r="J28" s="31"/>
      <c r="K28" s="31"/>
      <c r="L28" s="31"/>
      <c r="M28" s="31"/>
      <c r="N28" s="31"/>
      <c r="O28" s="31"/>
      <c r="P28" s="31"/>
      <c r="Q28" s="28"/>
      <c r="R28" s="302" t="str">
        <f t="shared" si="1"/>
        <v/>
      </c>
      <c r="S28" s="303"/>
      <c r="T28" s="304"/>
      <c r="U28" s="125">
        <f t="shared" si="2"/>
        <v>0</v>
      </c>
      <c r="V28" s="50" t="str">
        <f t="shared" si="3"/>
        <v>ERROR</v>
      </c>
      <c r="W28" s="79">
        <f t="shared" si="4"/>
        <v>0</v>
      </c>
      <c r="X28" s="14" t="b">
        <v>0</v>
      </c>
      <c r="AA28" s="14" t="str">
        <f t="shared" si="5"/>
        <v>FALSE</v>
      </c>
      <c r="AB28" s="14">
        <f t="shared" si="6"/>
        <v>0</v>
      </c>
    </row>
    <row r="29" spans="1:36" ht="15" customHeight="1" x14ac:dyDescent="0.2">
      <c r="A29" s="127" t="str">
        <f t="shared" si="0"/>
        <v/>
      </c>
      <c r="B29" s="27"/>
      <c r="C29" s="31"/>
      <c r="D29" s="27"/>
      <c r="E29" s="31"/>
      <c r="F29" s="27"/>
      <c r="G29" s="31"/>
      <c r="H29" s="27"/>
      <c r="I29" s="31"/>
      <c r="J29" s="31"/>
      <c r="K29" s="31"/>
      <c r="L29" s="31"/>
      <c r="M29" s="31"/>
      <c r="N29" s="31"/>
      <c r="O29" s="31"/>
      <c r="P29" s="31"/>
      <c r="Q29" s="27"/>
      <c r="R29" s="302" t="str">
        <f t="shared" si="1"/>
        <v/>
      </c>
      <c r="S29" s="303"/>
      <c r="T29" s="304"/>
      <c r="U29" s="125">
        <f t="shared" si="2"/>
        <v>0</v>
      </c>
      <c r="V29" s="50" t="str">
        <f t="shared" si="3"/>
        <v>ERROR</v>
      </c>
      <c r="W29" s="79">
        <f t="shared" si="4"/>
        <v>0</v>
      </c>
      <c r="X29" s="14" t="b">
        <v>0</v>
      </c>
      <c r="AA29" s="14" t="str">
        <f t="shared" si="5"/>
        <v>FALSE</v>
      </c>
      <c r="AB29" s="14">
        <f t="shared" si="6"/>
        <v>0</v>
      </c>
    </row>
    <row r="30" spans="1:36" ht="15" customHeight="1" x14ac:dyDescent="0.2">
      <c r="A30" s="127" t="str">
        <f>IF(A29&gt;$P$12-TIME(0,20,0),"",IF(A29="","",A29+TIME(0,15,0)))</f>
        <v/>
      </c>
      <c r="B30" s="31"/>
      <c r="C30" s="31"/>
      <c r="D30" s="27"/>
      <c r="E30" s="31"/>
      <c r="F30" s="27"/>
      <c r="G30" s="31"/>
      <c r="H30" s="28"/>
      <c r="I30" s="31"/>
      <c r="J30" s="31"/>
      <c r="K30" s="31"/>
      <c r="L30" s="31"/>
      <c r="M30" s="31"/>
      <c r="N30" s="31"/>
      <c r="O30" s="31"/>
      <c r="P30" s="31"/>
      <c r="Q30" s="28"/>
      <c r="R30" s="302" t="str">
        <f t="shared" si="1"/>
        <v/>
      </c>
      <c r="S30" s="303"/>
      <c r="T30" s="304"/>
      <c r="U30" s="125">
        <f t="shared" si="2"/>
        <v>0</v>
      </c>
      <c r="V30" s="50" t="str">
        <f t="shared" si="3"/>
        <v>ERROR</v>
      </c>
      <c r="W30" s="79">
        <f t="shared" si="4"/>
        <v>0</v>
      </c>
      <c r="X30" s="14" t="b">
        <v>0</v>
      </c>
      <c r="AA30" s="14" t="str">
        <f t="shared" si="5"/>
        <v>FALSE</v>
      </c>
      <c r="AB30" s="14">
        <f t="shared" si="6"/>
        <v>0</v>
      </c>
    </row>
    <row r="31" spans="1:36" ht="15" customHeight="1" x14ac:dyDescent="0.2">
      <c r="A31" s="127" t="str">
        <f t="shared" si="0"/>
        <v/>
      </c>
      <c r="B31" s="31"/>
      <c r="C31" s="31"/>
      <c r="D31" s="27"/>
      <c r="E31" s="31"/>
      <c r="F31" s="27"/>
      <c r="G31" s="31"/>
      <c r="H31" s="27"/>
      <c r="I31" s="31"/>
      <c r="J31" s="31"/>
      <c r="K31" s="31"/>
      <c r="L31" s="31"/>
      <c r="M31" s="31"/>
      <c r="N31" s="31"/>
      <c r="O31" s="31"/>
      <c r="P31" s="31"/>
      <c r="Q31" s="27"/>
      <c r="R31" s="302" t="str">
        <f t="shared" si="1"/>
        <v/>
      </c>
      <c r="S31" s="303"/>
      <c r="T31" s="304"/>
      <c r="U31" s="125">
        <f t="shared" si="2"/>
        <v>0</v>
      </c>
      <c r="V31" s="50" t="str">
        <f t="shared" si="3"/>
        <v>ERROR</v>
      </c>
      <c r="W31" s="79">
        <f t="shared" si="4"/>
        <v>0</v>
      </c>
      <c r="X31" s="14" t="b">
        <v>0</v>
      </c>
      <c r="AA31" s="14" t="str">
        <f t="shared" si="5"/>
        <v>FALSE</v>
      </c>
      <c r="AB31" s="14">
        <f t="shared" si="6"/>
        <v>0</v>
      </c>
    </row>
    <row r="32" spans="1:36" ht="15" customHeight="1" x14ac:dyDescent="0.2">
      <c r="A32" s="127" t="str">
        <f t="shared" si="0"/>
        <v/>
      </c>
      <c r="B32" s="31"/>
      <c r="C32" s="31"/>
      <c r="D32" s="27"/>
      <c r="E32" s="31"/>
      <c r="F32" s="27"/>
      <c r="G32" s="31"/>
      <c r="H32" s="28"/>
      <c r="I32" s="31"/>
      <c r="J32" s="31"/>
      <c r="K32" s="31"/>
      <c r="L32" s="31"/>
      <c r="M32" s="31"/>
      <c r="N32" s="31"/>
      <c r="O32" s="31"/>
      <c r="P32" s="31"/>
      <c r="Q32" s="28"/>
      <c r="R32" s="302" t="str">
        <f t="shared" si="1"/>
        <v/>
      </c>
      <c r="S32" s="303"/>
      <c r="T32" s="304"/>
      <c r="U32" s="125">
        <f t="shared" si="2"/>
        <v>0</v>
      </c>
      <c r="V32" s="50" t="str">
        <f t="shared" si="3"/>
        <v>ERROR</v>
      </c>
      <c r="W32" s="79">
        <f t="shared" si="4"/>
        <v>0</v>
      </c>
      <c r="X32" s="14" t="b">
        <v>0</v>
      </c>
      <c r="AA32" s="14" t="str">
        <f t="shared" si="5"/>
        <v>FALSE</v>
      </c>
      <c r="AB32" s="14">
        <f t="shared" si="6"/>
        <v>0</v>
      </c>
    </row>
    <row r="33" spans="1:28" ht="15" customHeight="1" x14ac:dyDescent="0.2">
      <c r="A33" s="127" t="str">
        <f t="shared" si="0"/>
        <v/>
      </c>
      <c r="B33" s="30"/>
      <c r="C33" s="30"/>
      <c r="D33" s="27"/>
      <c r="E33" s="30"/>
      <c r="F33" s="27"/>
      <c r="G33" s="31"/>
      <c r="H33" s="27"/>
      <c r="I33" s="30"/>
      <c r="J33" s="30"/>
      <c r="K33" s="30"/>
      <c r="L33" s="30"/>
      <c r="M33" s="30"/>
      <c r="N33" s="30"/>
      <c r="O33" s="30"/>
      <c r="P33" s="30"/>
      <c r="Q33" s="27"/>
      <c r="R33" s="302" t="str">
        <f t="shared" si="1"/>
        <v/>
      </c>
      <c r="S33" s="303"/>
      <c r="T33" s="304"/>
      <c r="U33" s="125">
        <f t="shared" si="2"/>
        <v>0</v>
      </c>
      <c r="V33" s="50" t="str">
        <f t="shared" si="3"/>
        <v>ERROR</v>
      </c>
      <c r="W33" s="79">
        <f t="shared" si="4"/>
        <v>0</v>
      </c>
      <c r="X33" s="14" t="b">
        <v>0</v>
      </c>
      <c r="AA33" s="14" t="str">
        <f t="shared" si="5"/>
        <v>FALSE</v>
      </c>
      <c r="AB33" s="14">
        <f t="shared" si="6"/>
        <v>0</v>
      </c>
    </row>
    <row r="34" spans="1:28" ht="15" customHeight="1" x14ac:dyDescent="0.2">
      <c r="A34" s="127" t="str">
        <f t="shared" si="0"/>
        <v/>
      </c>
      <c r="B34" s="30"/>
      <c r="C34" s="30"/>
      <c r="D34" s="27"/>
      <c r="E34" s="30"/>
      <c r="F34" s="27"/>
      <c r="G34" s="30"/>
      <c r="H34" s="28"/>
      <c r="I34" s="30"/>
      <c r="J34" s="30"/>
      <c r="K34" s="30"/>
      <c r="L34" s="30"/>
      <c r="M34" s="30"/>
      <c r="N34" s="30"/>
      <c r="O34" s="30"/>
      <c r="P34" s="30"/>
      <c r="Q34" s="28"/>
      <c r="R34" s="302" t="str">
        <f t="shared" si="1"/>
        <v/>
      </c>
      <c r="S34" s="303"/>
      <c r="T34" s="304"/>
      <c r="U34" s="125">
        <f t="shared" si="2"/>
        <v>0</v>
      </c>
      <c r="V34" s="50" t="str">
        <f t="shared" si="3"/>
        <v>ERROR</v>
      </c>
      <c r="W34" s="79">
        <f t="shared" si="4"/>
        <v>0</v>
      </c>
      <c r="X34" s="14" t="b">
        <v>0</v>
      </c>
      <c r="AA34" s="14" t="str">
        <f t="shared" si="5"/>
        <v>FALSE</v>
      </c>
      <c r="AB34" s="14">
        <f t="shared" si="6"/>
        <v>0</v>
      </c>
    </row>
    <row r="35" spans="1:28" ht="15" customHeight="1" x14ac:dyDescent="0.2">
      <c r="A35" s="127" t="str">
        <f t="shared" si="0"/>
        <v/>
      </c>
      <c r="B35" s="30"/>
      <c r="C35" s="30"/>
      <c r="D35" s="27"/>
      <c r="E35" s="30"/>
      <c r="F35" s="27"/>
      <c r="G35" s="31"/>
      <c r="H35" s="27"/>
      <c r="I35" s="30"/>
      <c r="J35" s="30"/>
      <c r="K35" s="30"/>
      <c r="L35" s="30"/>
      <c r="M35" s="30"/>
      <c r="N35" s="30"/>
      <c r="O35" s="30"/>
      <c r="P35" s="30"/>
      <c r="Q35" s="27"/>
      <c r="R35" s="302" t="str">
        <f t="shared" si="1"/>
        <v/>
      </c>
      <c r="S35" s="303"/>
      <c r="T35" s="304"/>
      <c r="U35" s="125">
        <f t="shared" si="2"/>
        <v>0</v>
      </c>
      <c r="V35" s="50" t="str">
        <f t="shared" si="3"/>
        <v>ERROR</v>
      </c>
      <c r="W35" s="79">
        <f t="shared" si="4"/>
        <v>0</v>
      </c>
      <c r="X35" s="14" t="b">
        <v>0</v>
      </c>
      <c r="AA35" s="14" t="str">
        <f t="shared" si="5"/>
        <v>FALSE</v>
      </c>
      <c r="AB35" s="14">
        <f t="shared" si="6"/>
        <v>0</v>
      </c>
    </row>
    <row r="36" spans="1:28" ht="15" customHeight="1" x14ac:dyDescent="0.2">
      <c r="A36" s="127" t="str">
        <f t="shared" si="0"/>
        <v/>
      </c>
      <c r="B36" s="30"/>
      <c r="C36" s="30"/>
      <c r="D36" s="27"/>
      <c r="E36" s="30"/>
      <c r="F36" s="27"/>
      <c r="G36" s="30"/>
      <c r="H36" s="28"/>
      <c r="I36" s="30"/>
      <c r="J36" s="30"/>
      <c r="K36" s="30"/>
      <c r="L36" s="30"/>
      <c r="M36" s="30"/>
      <c r="N36" s="30"/>
      <c r="O36" s="30"/>
      <c r="P36" s="30"/>
      <c r="Q36" s="28"/>
      <c r="R36" s="302" t="str">
        <f t="shared" si="1"/>
        <v/>
      </c>
      <c r="S36" s="303"/>
      <c r="T36" s="304"/>
      <c r="U36" s="125">
        <f t="shared" si="2"/>
        <v>0</v>
      </c>
      <c r="V36" s="50" t="str">
        <f t="shared" si="3"/>
        <v>ERROR</v>
      </c>
      <c r="W36" s="79">
        <f t="shared" si="4"/>
        <v>0</v>
      </c>
      <c r="X36" s="14" t="b">
        <v>0</v>
      </c>
      <c r="AA36" s="14" t="str">
        <f t="shared" si="5"/>
        <v>FALSE</v>
      </c>
      <c r="AB36" s="14">
        <f t="shared" si="6"/>
        <v>0</v>
      </c>
    </row>
    <row r="37" spans="1:28" ht="15" customHeight="1" x14ac:dyDescent="0.2">
      <c r="A37" s="127" t="str">
        <f t="shared" si="0"/>
        <v/>
      </c>
      <c r="B37" s="30"/>
      <c r="C37" s="30"/>
      <c r="D37" s="27"/>
      <c r="E37" s="30"/>
      <c r="F37" s="27"/>
      <c r="G37" s="31"/>
      <c r="H37" s="27"/>
      <c r="I37" s="30"/>
      <c r="J37" s="30"/>
      <c r="K37" s="30"/>
      <c r="L37" s="30"/>
      <c r="M37" s="30"/>
      <c r="N37" s="30"/>
      <c r="O37" s="30"/>
      <c r="P37" s="30"/>
      <c r="Q37" s="27"/>
      <c r="R37" s="302" t="str">
        <f t="shared" si="1"/>
        <v/>
      </c>
      <c r="S37" s="303"/>
      <c r="T37" s="304"/>
      <c r="U37" s="125">
        <f t="shared" si="2"/>
        <v>0</v>
      </c>
      <c r="V37" s="50" t="str">
        <f t="shared" si="3"/>
        <v>ERROR</v>
      </c>
      <c r="W37" s="79">
        <f t="shared" si="4"/>
        <v>0</v>
      </c>
      <c r="X37" s="14" t="b">
        <v>0</v>
      </c>
      <c r="AA37" s="14" t="str">
        <f t="shared" si="5"/>
        <v>FALSE</v>
      </c>
      <c r="AB37" s="14">
        <f t="shared" si="6"/>
        <v>0</v>
      </c>
    </row>
    <row r="38" spans="1:28" ht="15" customHeight="1" x14ac:dyDescent="0.2">
      <c r="A38" s="127" t="str">
        <f t="shared" si="0"/>
        <v/>
      </c>
      <c r="B38" s="30"/>
      <c r="C38" s="30"/>
      <c r="D38" s="27"/>
      <c r="E38" s="30"/>
      <c r="F38" s="27"/>
      <c r="G38" s="30"/>
      <c r="H38" s="28"/>
      <c r="I38" s="30"/>
      <c r="J38" s="30"/>
      <c r="K38" s="30"/>
      <c r="L38" s="30"/>
      <c r="M38" s="30"/>
      <c r="N38" s="30"/>
      <c r="O38" s="30"/>
      <c r="P38" s="30"/>
      <c r="Q38" s="28"/>
      <c r="R38" s="302" t="str">
        <f t="shared" si="1"/>
        <v/>
      </c>
      <c r="S38" s="303"/>
      <c r="T38" s="304"/>
      <c r="U38" s="125">
        <f t="shared" si="2"/>
        <v>0</v>
      </c>
      <c r="V38" s="50" t="str">
        <f t="shared" si="3"/>
        <v>ERROR</v>
      </c>
      <c r="W38" s="79">
        <f t="shared" si="4"/>
        <v>0</v>
      </c>
      <c r="X38" s="14" t="b">
        <v>0</v>
      </c>
      <c r="AA38" s="14" t="str">
        <f t="shared" si="5"/>
        <v>FALSE</v>
      </c>
      <c r="AB38" s="14">
        <f t="shared" si="6"/>
        <v>0</v>
      </c>
    </row>
    <row r="39" spans="1:28" ht="15" customHeight="1" x14ac:dyDescent="0.2">
      <c r="A39" s="127" t="str">
        <f t="shared" si="0"/>
        <v/>
      </c>
      <c r="B39" s="30"/>
      <c r="C39" s="30"/>
      <c r="D39" s="27"/>
      <c r="E39" s="30"/>
      <c r="F39" s="27"/>
      <c r="G39" s="31"/>
      <c r="H39" s="27"/>
      <c r="I39" s="30"/>
      <c r="J39" s="30"/>
      <c r="K39" s="30"/>
      <c r="L39" s="30"/>
      <c r="M39" s="30"/>
      <c r="N39" s="30"/>
      <c r="O39" s="30"/>
      <c r="P39" s="30"/>
      <c r="Q39" s="27"/>
      <c r="R39" s="302" t="str">
        <f t="shared" si="1"/>
        <v/>
      </c>
      <c r="S39" s="303"/>
      <c r="T39" s="304"/>
      <c r="U39" s="125">
        <f t="shared" si="2"/>
        <v>0</v>
      </c>
      <c r="V39" s="50" t="str">
        <f t="shared" si="3"/>
        <v>ERROR</v>
      </c>
      <c r="W39" s="79">
        <f t="shared" si="4"/>
        <v>0</v>
      </c>
      <c r="X39" s="14" t="b">
        <v>0</v>
      </c>
      <c r="AA39" s="14" t="str">
        <f t="shared" si="5"/>
        <v>FALSE</v>
      </c>
      <c r="AB39" s="14">
        <f t="shared" si="6"/>
        <v>0</v>
      </c>
    </row>
    <row r="40" spans="1:28" ht="15" customHeight="1" x14ac:dyDescent="0.2">
      <c r="A40" s="127" t="str">
        <f t="shared" si="0"/>
        <v/>
      </c>
      <c r="B40" s="30"/>
      <c r="C40" s="30"/>
      <c r="D40" s="27"/>
      <c r="E40" s="30"/>
      <c r="F40" s="27"/>
      <c r="G40" s="30"/>
      <c r="H40" s="28"/>
      <c r="I40" s="30"/>
      <c r="J40" s="30"/>
      <c r="K40" s="30"/>
      <c r="L40" s="30"/>
      <c r="M40" s="30"/>
      <c r="N40" s="30"/>
      <c r="O40" s="30"/>
      <c r="P40" s="30"/>
      <c r="Q40" s="28"/>
      <c r="R40" s="302" t="str">
        <f t="shared" si="1"/>
        <v/>
      </c>
      <c r="S40" s="303"/>
      <c r="T40" s="304"/>
      <c r="U40" s="125">
        <f t="shared" si="2"/>
        <v>0</v>
      </c>
      <c r="V40" s="50" t="str">
        <f t="shared" si="3"/>
        <v>ERROR</v>
      </c>
      <c r="W40" s="79">
        <f t="shared" si="4"/>
        <v>0</v>
      </c>
      <c r="X40" s="14" t="b">
        <v>0</v>
      </c>
      <c r="AA40" s="14" t="str">
        <f t="shared" si="5"/>
        <v>FALSE</v>
      </c>
      <c r="AB40" s="14">
        <f t="shared" si="6"/>
        <v>0</v>
      </c>
    </row>
    <row r="41" spans="1:28" ht="15" customHeight="1" x14ac:dyDescent="0.2">
      <c r="A41" s="127" t="str">
        <f t="shared" si="0"/>
        <v/>
      </c>
      <c r="B41" s="30"/>
      <c r="C41" s="30"/>
      <c r="D41" s="27"/>
      <c r="E41" s="30"/>
      <c r="F41" s="27"/>
      <c r="G41" s="31"/>
      <c r="H41" s="27"/>
      <c r="I41" s="30"/>
      <c r="J41" s="30"/>
      <c r="K41" s="30"/>
      <c r="L41" s="30"/>
      <c r="M41" s="30"/>
      <c r="N41" s="30"/>
      <c r="O41" s="30"/>
      <c r="P41" s="30"/>
      <c r="Q41" s="27"/>
      <c r="R41" s="302" t="str">
        <f>IF(A41&gt;$S$11-TIME(0,5,0),IF(A41&lt;$S$12,"LUNCH",""),"")</f>
        <v/>
      </c>
      <c r="S41" s="303"/>
      <c r="T41" s="304"/>
      <c r="U41" s="125">
        <f t="shared" si="2"/>
        <v>0</v>
      </c>
      <c r="V41" s="50" t="str">
        <f t="shared" si="3"/>
        <v>ERROR</v>
      </c>
      <c r="W41" s="79">
        <f t="shared" si="4"/>
        <v>0</v>
      </c>
      <c r="X41" s="14" t="b">
        <v>0</v>
      </c>
      <c r="AA41" s="14" t="str">
        <f t="shared" si="5"/>
        <v>FALSE</v>
      </c>
      <c r="AB41" s="14">
        <f t="shared" si="6"/>
        <v>0</v>
      </c>
    </row>
    <row r="42" spans="1:28" ht="15" customHeight="1" x14ac:dyDescent="0.2">
      <c r="A42" s="127" t="str">
        <f t="shared" si="0"/>
        <v/>
      </c>
      <c r="B42" s="30"/>
      <c r="C42" s="30"/>
      <c r="D42" s="27"/>
      <c r="E42" s="30"/>
      <c r="F42" s="27"/>
      <c r="G42" s="30"/>
      <c r="H42" s="28"/>
      <c r="I42" s="30"/>
      <c r="J42" s="30"/>
      <c r="K42" s="30"/>
      <c r="L42" s="30"/>
      <c r="M42" s="30"/>
      <c r="N42" s="30"/>
      <c r="O42" s="30"/>
      <c r="P42" s="30"/>
      <c r="Q42" s="28"/>
      <c r="R42" s="302" t="str">
        <f t="shared" si="1"/>
        <v/>
      </c>
      <c r="S42" s="303"/>
      <c r="T42" s="304"/>
      <c r="U42" s="125">
        <f t="shared" si="2"/>
        <v>0</v>
      </c>
      <c r="V42" s="50" t="str">
        <f t="shared" si="3"/>
        <v>ERROR</v>
      </c>
      <c r="W42" s="79">
        <f t="shared" si="4"/>
        <v>0</v>
      </c>
      <c r="X42" s="14" t="b">
        <v>0</v>
      </c>
      <c r="AA42" s="14" t="str">
        <f t="shared" si="5"/>
        <v>FALSE</v>
      </c>
      <c r="AB42" s="14">
        <f t="shared" si="6"/>
        <v>0</v>
      </c>
    </row>
    <row r="43" spans="1:28" ht="15" customHeight="1" x14ac:dyDescent="0.2">
      <c r="A43" s="127" t="str">
        <f t="shared" si="0"/>
        <v/>
      </c>
      <c r="B43" s="30"/>
      <c r="C43" s="30"/>
      <c r="D43" s="27"/>
      <c r="E43" s="30"/>
      <c r="F43" s="27"/>
      <c r="G43" s="31"/>
      <c r="H43" s="27"/>
      <c r="I43" s="30"/>
      <c r="J43" s="30"/>
      <c r="K43" s="30"/>
      <c r="L43" s="30"/>
      <c r="M43" s="30"/>
      <c r="N43" s="30"/>
      <c r="O43" s="30"/>
      <c r="P43" s="30"/>
      <c r="Q43" s="27"/>
      <c r="R43" s="302" t="str">
        <f t="shared" si="1"/>
        <v/>
      </c>
      <c r="S43" s="303"/>
      <c r="T43" s="304"/>
      <c r="U43" s="125">
        <f t="shared" si="2"/>
        <v>0</v>
      </c>
      <c r="V43" s="50" t="str">
        <f t="shared" si="3"/>
        <v>ERROR</v>
      </c>
      <c r="W43" s="79">
        <f t="shared" si="4"/>
        <v>0</v>
      </c>
      <c r="X43" s="14" t="b">
        <v>0</v>
      </c>
      <c r="AA43" s="14" t="str">
        <f t="shared" si="5"/>
        <v>FALSE</v>
      </c>
      <c r="AB43" s="14">
        <f t="shared" si="6"/>
        <v>0</v>
      </c>
    </row>
    <row r="44" spans="1:28" ht="15" customHeight="1" x14ac:dyDescent="0.2">
      <c r="A44" s="127" t="str">
        <f t="shared" si="0"/>
        <v/>
      </c>
      <c r="B44" s="30"/>
      <c r="C44" s="30"/>
      <c r="D44" s="27"/>
      <c r="E44" s="30"/>
      <c r="F44" s="27"/>
      <c r="G44" s="30"/>
      <c r="H44" s="28"/>
      <c r="I44" s="30"/>
      <c r="J44" s="30"/>
      <c r="K44" s="30"/>
      <c r="L44" s="30"/>
      <c r="M44" s="30"/>
      <c r="N44" s="30"/>
      <c r="O44" s="30"/>
      <c r="P44" s="30"/>
      <c r="Q44" s="28"/>
      <c r="R44" s="302" t="str">
        <f t="shared" si="1"/>
        <v/>
      </c>
      <c r="S44" s="303"/>
      <c r="T44" s="304"/>
      <c r="U44" s="125">
        <f t="shared" si="2"/>
        <v>0</v>
      </c>
      <c r="V44" s="50" t="str">
        <f t="shared" si="3"/>
        <v>ERROR</v>
      </c>
      <c r="W44" s="79">
        <f t="shared" si="4"/>
        <v>0</v>
      </c>
      <c r="X44" s="14" t="b">
        <v>0</v>
      </c>
      <c r="AA44" s="14" t="str">
        <f t="shared" si="5"/>
        <v>FALSE</v>
      </c>
      <c r="AB44" s="14">
        <f t="shared" si="6"/>
        <v>0</v>
      </c>
    </row>
    <row r="45" spans="1:28" ht="15" customHeight="1" x14ac:dyDescent="0.2">
      <c r="A45" s="127" t="str">
        <f t="shared" si="0"/>
        <v/>
      </c>
      <c r="B45" s="30"/>
      <c r="C45" s="30"/>
      <c r="D45" s="27"/>
      <c r="E45" s="30"/>
      <c r="F45" s="27"/>
      <c r="G45" s="31"/>
      <c r="H45" s="27"/>
      <c r="I45" s="30"/>
      <c r="J45" s="30"/>
      <c r="K45" s="30"/>
      <c r="L45" s="30"/>
      <c r="M45" s="30"/>
      <c r="N45" s="30"/>
      <c r="O45" s="30"/>
      <c r="P45" s="30"/>
      <c r="Q45" s="27"/>
      <c r="R45" s="302" t="str">
        <f t="shared" si="1"/>
        <v/>
      </c>
      <c r="S45" s="303"/>
      <c r="T45" s="304"/>
      <c r="U45" s="125">
        <f t="shared" si="2"/>
        <v>0</v>
      </c>
      <c r="V45" s="50" t="str">
        <f t="shared" si="3"/>
        <v>ERROR</v>
      </c>
      <c r="W45" s="79">
        <f t="shared" si="4"/>
        <v>0</v>
      </c>
      <c r="X45" s="14" t="b">
        <v>0</v>
      </c>
      <c r="AA45" s="14" t="str">
        <f t="shared" si="5"/>
        <v>FALSE</v>
      </c>
      <c r="AB45" s="14">
        <f t="shared" si="6"/>
        <v>0</v>
      </c>
    </row>
    <row r="46" spans="1:28" ht="15" customHeight="1" x14ac:dyDescent="0.2">
      <c r="A46" s="127" t="str">
        <f t="shared" si="0"/>
        <v/>
      </c>
      <c r="B46" s="30"/>
      <c r="C46" s="30"/>
      <c r="D46" s="27"/>
      <c r="E46" s="30"/>
      <c r="F46" s="27"/>
      <c r="G46" s="30"/>
      <c r="H46" s="28"/>
      <c r="I46" s="30"/>
      <c r="J46" s="30"/>
      <c r="K46" s="30"/>
      <c r="L46" s="30"/>
      <c r="M46" s="30"/>
      <c r="N46" s="30"/>
      <c r="O46" s="30"/>
      <c r="P46" s="30"/>
      <c r="Q46" s="28"/>
      <c r="R46" s="302" t="str">
        <f t="shared" si="1"/>
        <v/>
      </c>
      <c r="S46" s="303"/>
      <c r="T46" s="304"/>
      <c r="U46" s="125">
        <f t="shared" si="2"/>
        <v>0</v>
      </c>
      <c r="V46" s="50" t="str">
        <f t="shared" si="3"/>
        <v>ERROR</v>
      </c>
      <c r="W46" s="79">
        <f t="shared" si="4"/>
        <v>0</v>
      </c>
      <c r="X46" s="14" t="b">
        <v>0</v>
      </c>
      <c r="AA46" s="14" t="str">
        <f t="shared" si="5"/>
        <v>FALSE</v>
      </c>
      <c r="AB46" s="14">
        <f t="shared" si="6"/>
        <v>0</v>
      </c>
    </row>
    <row r="47" spans="1:28" ht="15" customHeight="1" x14ac:dyDescent="0.2">
      <c r="A47" s="127" t="str">
        <f t="shared" si="0"/>
        <v/>
      </c>
      <c r="B47" s="30"/>
      <c r="C47" s="30"/>
      <c r="D47" s="27"/>
      <c r="E47" s="30"/>
      <c r="F47" s="27"/>
      <c r="G47" s="31"/>
      <c r="H47" s="27"/>
      <c r="I47" s="30"/>
      <c r="J47" s="30"/>
      <c r="K47" s="30"/>
      <c r="L47" s="30"/>
      <c r="M47" s="30"/>
      <c r="N47" s="30"/>
      <c r="O47" s="30"/>
      <c r="P47" s="30"/>
      <c r="Q47" s="28"/>
      <c r="R47" s="302" t="str">
        <f t="shared" si="1"/>
        <v/>
      </c>
      <c r="S47" s="303"/>
      <c r="T47" s="304"/>
      <c r="U47" s="125">
        <f t="shared" si="2"/>
        <v>0</v>
      </c>
      <c r="V47" s="50" t="str">
        <f t="shared" si="3"/>
        <v>ERROR</v>
      </c>
      <c r="W47" s="79">
        <f t="shared" si="4"/>
        <v>0</v>
      </c>
      <c r="X47" s="14" t="b">
        <v>0</v>
      </c>
      <c r="AA47" s="14" t="str">
        <f t="shared" si="5"/>
        <v>FALSE</v>
      </c>
      <c r="AB47" s="14">
        <f t="shared" si="6"/>
        <v>0</v>
      </c>
    </row>
    <row r="48" spans="1:28" ht="15" customHeight="1" x14ac:dyDescent="0.2">
      <c r="A48" s="127" t="str">
        <f t="shared" si="0"/>
        <v/>
      </c>
      <c r="B48" s="30"/>
      <c r="C48" s="30"/>
      <c r="D48" s="27"/>
      <c r="E48" s="30"/>
      <c r="F48" s="27"/>
      <c r="G48" s="30"/>
      <c r="H48" s="28"/>
      <c r="I48" s="30"/>
      <c r="J48" s="30"/>
      <c r="K48" s="30"/>
      <c r="L48" s="30"/>
      <c r="M48" s="30"/>
      <c r="N48" s="30"/>
      <c r="O48" s="30"/>
      <c r="P48" s="30"/>
      <c r="Q48" s="27"/>
      <c r="R48" s="302" t="str">
        <f t="shared" si="1"/>
        <v/>
      </c>
      <c r="S48" s="303"/>
      <c r="T48" s="304"/>
      <c r="U48" s="125">
        <f t="shared" si="2"/>
        <v>0</v>
      </c>
      <c r="V48" s="50" t="str">
        <f t="shared" si="3"/>
        <v>ERROR</v>
      </c>
      <c r="W48" s="79">
        <v>0</v>
      </c>
      <c r="X48" s="14" t="b">
        <v>0</v>
      </c>
      <c r="AA48" s="14" t="str">
        <f t="shared" si="5"/>
        <v>FALSE</v>
      </c>
      <c r="AB48" s="14">
        <f t="shared" si="6"/>
        <v>0</v>
      </c>
    </row>
    <row r="49" spans="1:28" ht="15" customHeight="1" x14ac:dyDescent="0.2">
      <c r="A49" s="127" t="str">
        <f t="shared" si="0"/>
        <v/>
      </c>
      <c r="B49" s="30"/>
      <c r="C49" s="30"/>
      <c r="D49" s="27"/>
      <c r="E49" s="30"/>
      <c r="F49" s="27"/>
      <c r="G49" s="31"/>
      <c r="H49" s="27"/>
      <c r="I49" s="30"/>
      <c r="J49" s="30"/>
      <c r="K49" s="30"/>
      <c r="L49" s="30"/>
      <c r="M49" s="30"/>
      <c r="N49" s="30"/>
      <c r="O49" s="30"/>
      <c r="P49" s="30"/>
      <c r="Q49" s="28"/>
      <c r="R49" s="302" t="str">
        <f t="shared" si="1"/>
        <v/>
      </c>
      <c r="S49" s="303"/>
      <c r="T49" s="304"/>
      <c r="U49" s="125">
        <f t="shared" si="2"/>
        <v>0</v>
      </c>
      <c r="V49" s="50" t="str">
        <f t="shared" si="3"/>
        <v>ERROR</v>
      </c>
      <c r="W49" s="79">
        <f t="shared" si="4"/>
        <v>0</v>
      </c>
      <c r="X49" s="14" t="b">
        <v>0</v>
      </c>
      <c r="AA49" s="14" t="str">
        <f t="shared" si="5"/>
        <v>FALSE</v>
      </c>
      <c r="AB49" s="14">
        <f t="shared" si="6"/>
        <v>0</v>
      </c>
    </row>
    <row r="50" spans="1:28" ht="15" customHeight="1" x14ac:dyDescent="0.2">
      <c r="A50" s="127" t="str">
        <f t="shared" si="0"/>
        <v/>
      </c>
      <c r="B50" s="30"/>
      <c r="C50" s="30"/>
      <c r="D50" s="27"/>
      <c r="E50" s="30"/>
      <c r="F50" s="27"/>
      <c r="G50" s="30"/>
      <c r="H50" s="28"/>
      <c r="I50" s="30"/>
      <c r="J50" s="30"/>
      <c r="K50" s="30"/>
      <c r="L50" s="30"/>
      <c r="M50" s="30"/>
      <c r="N50" s="30"/>
      <c r="O50" s="30"/>
      <c r="P50" s="30"/>
      <c r="Q50" s="27"/>
      <c r="R50" s="302" t="str">
        <f t="shared" si="1"/>
        <v/>
      </c>
      <c r="S50" s="303"/>
      <c r="T50" s="304"/>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302" t="str">
        <f t="shared" si="1"/>
        <v/>
      </c>
      <c r="S51" s="303"/>
      <c r="T51" s="304"/>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302" t="str">
        <f t="shared" si="1"/>
        <v/>
      </c>
      <c r="S52" s="303"/>
      <c r="T52" s="304"/>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302" t="str">
        <f t="shared" si="1"/>
        <v/>
      </c>
      <c r="S53" s="303"/>
      <c r="T53" s="304"/>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302" t="str">
        <f t="shared" si="1"/>
        <v/>
      </c>
      <c r="S54" s="303"/>
      <c r="T54" s="304"/>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302" t="str">
        <f t="shared" si="1"/>
        <v/>
      </c>
      <c r="S55" s="303"/>
      <c r="T55" s="304"/>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302" t="str">
        <f t="shared" si="1"/>
        <v/>
      </c>
      <c r="S56" s="303"/>
      <c r="T56" s="304"/>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302" t="str">
        <f t="shared" si="1"/>
        <v/>
      </c>
      <c r="S57" s="303"/>
      <c r="T57" s="304"/>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302" t="str">
        <f t="shared" si="1"/>
        <v/>
      </c>
      <c r="S58" s="303"/>
      <c r="T58" s="304"/>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302" t="str">
        <f t="shared" si="1"/>
        <v/>
      </c>
      <c r="S59" s="303"/>
      <c r="T59" s="304"/>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302" t="str">
        <f t="shared" si="1"/>
        <v/>
      </c>
      <c r="S60" s="303"/>
      <c r="T60" s="304"/>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302" t="str">
        <f t="shared" si="1"/>
        <v/>
      </c>
      <c r="S61" s="303"/>
      <c r="T61" s="304"/>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302" t="str">
        <f t="shared" si="1"/>
        <v/>
      </c>
      <c r="S62" s="303"/>
      <c r="T62" s="304"/>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302" t="str">
        <f t="shared" si="1"/>
        <v/>
      </c>
      <c r="S63" s="303"/>
      <c r="T63" s="304"/>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316"/>
      <c r="S64" s="317"/>
      <c r="T64" s="318"/>
      <c r="U64" s="124">
        <f>SUM(B64:S64)</f>
        <v>0</v>
      </c>
      <c r="V64" s="51"/>
      <c r="W64" s="79" t="s">
        <v>97</v>
      </c>
      <c r="X64" s="14">
        <f>COUNTIF(X15:X63,TRUE)</f>
        <v>0</v>
      </c>
      <c r="AB64" s="14">
        <f>SUBTOTAL(9,AB15:AB63)</f>
        <v>0</v>
      </c>
    </row>
    <row r="65" spans="1:34" s="231"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1"/>
      <c r="Z67" s="14"/>
      <c r="AH67" s="13"/>
    </row>
    <row r="68" spans="1:34" ht="25.35" customHeight="1" x14ac:dyDescent="0.2">
      <c r="A68" s="344"/>
      <c r="B68" s="345"/>
      <c r="C68" s="345"/>
      <c r="D68" s="345"/>
      <c r="E68" s="345"/>
      <c r="F68" s="345"/>
      <c r="G68" s="345"/>
      <c r="H68" s="345"/>
      <c r="I68" s="345"/>
      <c r="J68" s="345"/>
      <c r="K68" s="234"/>
      <c r="L68" s="235"/>
      <c r="M68" s="235"/>
      <c r="N68" s="235"/>
      <c r="O68" s="235"/>
      <c r="P68" s="235"/>
      <c r="Q68" s="235"/>
      <c r="R68" s="332"/>
      <c r="S68" s="333"/>
      <c r="T68" s="333"/>
      <c r="U68" s="70"/>
      <c r="V68" s="13"/>
      <c r="Z68" s="14"/>
      <c r="AH68" s="13"/>
    </row>
    <row r="69" spans="1:34" ht="17.100000000000001" customHeight="1" x14ac:dyDescent="0.2">
      <c r="A69" s="357"/>
      <c r="B69" s="358"/>
      <c r="C69" s="358"/>
      <c r="D69" s="358"/>
      <c r="E69" s="358"/>
      <c r="F69" s="358"/>
      <c r="G69" s="358"/>
      <c r="H69" s="358"/>
      <c r="I69" s="358"/>
      <c r="J69" s="358"/>
      <c r="K69" s="236"/>
      <c r="L69" s="235"/>
      <c r="M69" s="235"/>
      <c r="N69" s="235" t="s">
        <v>97</v>
      </c>
      <c r="O69" s="235"/>
      <c r="P69" s="235"/>
      <c r="Q69" s="72"/>
      <c r="R69" s="357"/>
      <c r="S69" s="359"/>
      <c r="T69" s="359"/>
      <c r="U69" s="70"/>
      <c r="V69" s="13"/>
    </row>
    <row r="70" spans="1:34" ht="30" customHeight="1" x14ac:dyDescent="0.2">
      <c r="A70" s="327"/>
      <c r="B70" s="328"/>
      <c r="C70" s="328"/>
      <c r="D70" s="328"/>
      <c r="E70" s="328"/>
      <c r="F70" s="328"/>
      <c r="G70" s="328"/>
      <c r="H70" s="328"/>
      <c r="I70" s="328"/>
      <c r="J70" s="328"/>
      <c r="K70" s="328"/>
      <c r="L70" s="328"/>
      <c r="M70" s="328"/>
      <c r="N70" s="328"/>
      <c r="O70" s="328"/>
      <c r="P70" s="328"/>
      <c r="Q70" s="328"/>
      <c r="R70" s="328"/>
      <c r="S70" s="328"/>
      <c r="T70" s="328"/>
      <c r="U70" s="328"/>
      <c r="V70" s="329"/>
    </row>
    <row r="71" spans="1:34" ht="25.35" customHeight="1" x14ac:dyDescent="0.2">
      <c r="A71" s="70"/>
      <c r="B71" s="330"/>
      <c r="C71" s="331"/>
      <c r="D71" s="331"/>
      <c r="E71" s="331"/>
      <c r="F71" s="331"/>
      <c r="G71" s="331"/>
      <c r="H71" s="331"/>
      <c r="I71" s="331"/>
      <c r="J71" s="331"/>
      <c r="K71" s="234"/>
      <c r="L71" s="235"/>
      <c r="M71" s="235"/>
      <c r="N71" s="235"/>
      <c r="O71" s="235"/>
      <c r="P71" s="235"/>
      <c r="Q71" s="235"/>
      <c r="R71" s="332"/>
      <c r="S71" s="333"/>
      <c r="T71" s="333"/>
      <c r="U71" s="70"/>
      <c r="V71" s="13"/>
    </row>
    <row r="72" spans="1:34" s="231" customFormat="1" ht="17.100000000000001" customHeight="1" x14ac:dyDescent="0.2">
      <c r="A72" s="313"/>
      <c r="B72" s="313"/>
      <c r="C72" s="313"/>
      <c r="D72" s="313"/>
      <c r="E72" s="313"/>
      <c r="F72" s="313"/>
      <c r="G72" s="313"/>
      <c r="H72" s="313"/>
      <c r="I72" s="313"/>
      <c r="J72" s="313"/>
      <c r="K72" s="233"/>
      <c r="L72" s="117"/>
      <c r="M72" s="117"/>
      <c r="N72" s="117" t="s">
        <v>97</v>
      </c>
      <c r="O72" s="117"/>
      <c r="P72" s="117"/>
      <c r="Q72" s="118"/>
      <c r="R72" s="314"/>
      <c r="S72" s="315"/>
      <c r="T72" s="31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3"/>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ga6BvRRMfGdshtMi+xpOoR9maZX48/NTLhKhHv5lAc2wcg46yxJPwj/6lEyxpr+ZXOfPurbhRFXiPK5e2xb/mQ==" saltValue="OgejRy5+KCyFTRiKzciuHA=="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78" priority="19">
      <formula>$X$15=TRUE</formula>
    </cfRule>
  </conditionalFormatting>
  <conditionalFormatting sqref="A17:U17">
    <cfRule type="expression" dxfId="77" priority="15">
      <formula>$X$17=TRUE</formula>
    </cfRule>
  </conditionalFormatting>
  <conditionalFormatting sqref="A63:U63">
    <cfRule type="expression" dxfId="76" priority="16">
      <formula>$X$63=TRUE</formula>
    </cfRule>
  </conditionalFormatting>
  <conditionalFormatting sqref="A62:U62">
    <cfRule type="expression" dxfId="75" priority="20">
      <formula>$X$62=TRUE</formula>
    </cfRule>
  </conditionalFormatting>
  <conditionalFormatting sqref="A61:U61">
    <cfRule type="expression" dxfId="74" priority="22">
      <formula>$X$61=TRUE</formula>
    </cfRule>
  </conditionalFormatting>
  <conditionalFormatting sqref="A60:U60">
    <cfRule type="expression" dxfId="73" priority="23">
      <formula>$X$60=TRUE</formula>
    </cfRule>
  </conditionalFormatting>
  <conditionalFormatting sqref="A59:U59">
    <cfRule type="expression" dxfId="72" priority="24">
      <formula>$X$59=TRUE</formula>
    </cfRule>
  </conditionalFormatting>
  <conditionalFormatting sqref="A58:U58">
    <cfRule type="expression" dxfId="71" priority="26">
      <formula>$X$58=TRUE</formula>
    </cfRule>
  </conditionalFormatting>
  <conditionalFormatting sqref="A57:U57">
    <cfRule type="expression" dxfId="70" priority="27">
      <formula>$X$57=TRUE</formula>
    </cfRule>
  </conditionalFormatting>
  <conditionalFormatting sqref="A56:U56">
    <cfRule type="expression" dxfId="69" priority="28">
      <formula>$X$56=TRUE</formula>
    </cfRule>
  </conditionalFormatting>
  <conditionalFormatting sqref="A55:U55">
    <cfRule type="expression" dxfId="68" priority="29">
      <formula>$X$55=TRUE</formula>
    </cfRule>
  </conditionalFormatting>
  <conditionalFormatting sqref="A54:U54">
    <cfRule type="expression" dxfId="67" priority="30">
      <formula>$X$54=TRUE</formula>
    </cfRule>
  </conditionalFormatting>
  <conditionalFormatting sqref="A53:U53">
    <cfRule type="expression" dxfId="66" priority="31">
      <formula>$X$53=TRUE</formula>
    </cfRule>
  </conditionalFormatting>
  <conditionalFormatting sqref="A52:U52">
    <cfRule type="expression" dxfId="65" priority="32">
      <formula>$X$52=TRUE</formula>
    </cfRule>
  </conditionalFormatting>
  <conditionalFormatting sqref="A51:U51">
    <cfRule type="expression" dxfId="64" priority="33">
      <formula>$X$51=TRUE</formula>
    </cfRule>
  </conditionalFormatting>
  <conditionalFormatting sqref="A50:U50">
    <cfRule type="expression" dxfId="63" priority="34">
      <formula>$X$50=TRUE</formula>
    </cfRule>
  </conditionalFormatting>
  <conditionalFormatting sqref="A49:U49">
    <cfRule type="expression" dxfId="62" priority="35">
      <formula>$X$49=TRUE</formula>
    </cfRule>
  </conditionalFormatting>
  <conditionalFormatting sqref="A48:U48">
    <cfRule type="expression" dxfId="61" priority="36">
      <formula>$X$48=TRUE</formula>
    </cfRule>
  </conditionalFormatting>
  <conditionalFormatting sqref="A47:U47">
    <cfRule type="expression" dxfId="60" priority="37">
      <formula>$X$47=TRUE</formula>
    </cfRule>
  </conditionalFormatting>
  <conditionalFormatting sqref="A46:U46">
    <cfRule type="expression" dxfId="59" priority="38">
      <formula>$X$46=TRUE</formula>
    </cfRule>
  </conditionalFormatting>
  <conditionalFormatting sqref="A45:U45">
    <cfRule type="expression" dxfId="58" priority="39">
      <formula>$X$45=TRUE</formula>
    </cfRule>
  </conditionalFormatting>
  <conditionalFormatting sqref="A44:U44">
    <cfRule type="expression" dxfId="57" priority="40">
      <formula>$X$44=TRUE</formula>
    </cfRule>
  </conditionalFormatting>
  <conditionalFormatting sqref="A43:U43">
    <cfRule type="expression" dxfId="56" priority="41">
      <formula>$X$43=TRUE</formula>
    </cfRule>
  </conditionalFormatting>
  <conditionalFormatting sqref="A42:U42">
    <cfRule type="expression" dxfId="55" priority="42">
      <formula>$X$42=TRUE</formula>
    </cfRule>
  </conditionalFormatting>
  <conditionalFormatting sqref="A41:U41">
    <cfRule type="expression" dxfId="54" priority="43">
      <formula>$X$41=TRUE</formula>
    </cfRule>
  </conditionalFormatting>
  <conditionalFormatting sqref="A40:U40">
    <cfRule type="expression" dxfId="53" priority="44">
      <formula>$X$40=TRUE</formula>
    </cfRule>
  </conditionalFormatting>
  <conditionalFormatting sqref="A39:U39">
    <cfRule type="expression" dxfId="52" priority="45">
      <formula>$X$39=TRUE</formula>
    </cfRule>
  </conditionalFormatting>
  <conditionalFormatting sqref="A18:U18">
    <cfRule type="expression" dxfId="51" priority="46">
      <formula>$X$18=TRUE</formula>
    </cfRule>
  </conditionalFormatting>
  <conditionalFormatting sqref="A19:U19">
    <cfRule type="expression" dxfId="50" priority="47">
      <formula>$X$19=TRUE</formula>
    </cfRule>
  </conditionalFormatting>
  <conditionalFormatting sqref="A20:U20">
    <cfRule type="expression" dxfId="49" priority="48">
      <formula>$X$20=TRUE</formula>
    </cfRule>
  </conditionalFormatting>
  <conditionalFormatting sqref="A21:U21">
    <cfRule type="expression" dxfId="48" priority="49">
      <formula>$X$21=TRUE</formula>
    </cfRule>
  </conditionalFormatting>
  <conditionalFormatting sqref="A22:U22">
    <cfRule type="expression" dxfId="47" priority="50">
      <formula>$X$22=TRUE</formula>
    </cfRule>
  </conditionalFormatting>
  <conditionalFormatting sqref="A23:U23">
    <cfRule type="expression" dxfId="46" priority="51">
      <formula>$X$23=TRUE</formula>
    </cfRule>
  </conditionalFormatting>
  <conditionalFormatting sqref="A24:U24">
    <cfRule type="expression" dxfId="45" priority="52">
      <formula>$X$24=TRUE</formula>
    </cfRule>
  </conditionalFormatting>
  <conditionalFormatting sqref="A27:U27">
    <cfRule type="expression" dxfId="44" priority="55">
      <formula>$X$27=TRUE</formula>
    </cfRule>
  </conditionalFormatting>
  <conditionalFormatting sqref="A28:U28">
    <cfRule type="expression" dxfId="43" priority="56">
      <formula>$X$28=TRUE</formula>
    </cfRule>
  </conditionalFormatting>
  <conditionalFormatting sqref="A32:U32">
    <cfRule type="expression" dxfId="42" priority="57">
      <formula>$X$32=TRUE</formula>
    </cfRule>
  </conditionalFormatting>
  <conditionalFormatting sqref="A33:U33">
    <cfRule type="expression" dxfId="41" priority="58">
      <formula>$X$33=TRUE</formula>
    </cfRule>
  </conditionalFormatting>
  <conditionalFormatting sqref="A34:U34">
    <cfRule type="expression" dxfId="40" priority="59">
      <formula>$X$34=TRUE</formula>
    </cfRule>
  </conditionalFormatting>
  <conditionalFormatting sqref="A36:U36">
    <cfRule type="expression" dxfId="39" priority="60">
      <formula>$X$36=TRUE</formula>
    </cfRule>
  </conditionalFormatting>
  <conditionalFormatting sqref="A37:U37">
    <cfRule type="expression" dxfId="38" priority="61">
      <formula>$X$37=TRUE</formula>
    </cfRule>
  </conditionalFormatting>
  <conditionalFormatting sqref="A38:U38">
    <cfRule type="expression" dxfId="37" priority="62">
      <formula>$X$38=TRUE</formula>
    </cfRule>
  </conditionalFormatting>
  <conditionalFormatting sqref="A16:U16">
    <cfRule type="expression" dxfId="36" priority="18">
      <formula>$X$16=TRUE</formula>
    </cfRule>
  </conditionalFormatting>
  <conditionalFormatting sqref="A35:U35">
    <cfRule type="expression" dxfId="35" priority="17">
      <formula>$X$35=TRUE</formula>
    </cfRule>
  </conditionalFormatting>
  <conditionalFormatting sqref="A30:U30">
    <cfRule type="expression" dxfId="34" priority="25">
      <formula>$X$30=TRUE</formula>
    </cfRule>
  </conditionalFormatting>
  <conditionalFormatting sqref="I15:I63 R27:R31 R15:R25 R33:R63">
    <cfRule type="expression" dxfId="33" priority="12">
      <formula>$AA15="TRUE"</formula>
    </cfRule>
  </conditionalFormatting>
  <conditionalFormatting sqref="K7:O7">
    <cfRule type="expression" dxfId="32" priority="9">
      <formula>OR($K$6="",$K$6=0,$K$6="FLF",$K$6="Attorney",$K$6="Paralegal",$K$6="Legal Assistant",$K$6="Clerk", $K$6="Self-Help Assistant")</formula>
    </cfRule>
    <cfRule type="expression" dxfId="31" priority="11">
      <formula>$K$6="Other (please specify below)"</formula>
    </cfRule>
  </conditionalFormatting>
  <conditionalFormatting sqref="R26">
    <cfRule type="expression" dxfId="30" priority="10">
      <formula>$AA26="TRUE"</formula>
    </cfRule>
  </conditionalFormatting>
  <conditionalFormatting sqref="A29:U29">
    <cfRule type="expression" dxfId="29" priority="64">
      <formula>$X$29=TRUE</formula>
    </cfRule>
  </conditionalFormatting>
  <conditionalFormatting sqref="U15">
    <cfRule type="expression" dxfId="28" priority="8">
      <formula>SUM($B$15:$P$15)&gt;15</formula>
    </cfRule>
  </conditionalFormatting>
  <conditionalFormatting sqref="U16:U63">
    <cfRule type="expression" dxfId="27" priority="7">
      <formula>SUM(B16:P16)&gt;15</formula>
    </cfRule>
  </conditionalFormatting>
  <conditionalFormatting sqref="R32">
    <cfRule type="expression" dxfId="26" priority="6">
      <formula>$AA32="TRUE"</formula>
    </cfRule>
  </conditionalFormatting>
  <conditionalFormatting sqref="A31:U31">
    <cfRule type="expression" dxfId="25" priority="21">
      <formula>$X$31=TRUE</formula>
    </cfRule>
    <cfRule type="expression" dxfId="24" priority="63">
      <formula>$X$31=TRUE</formula>
    </cfRule>
  </conditionalFormatting>
  <conditionalFormatting sqref="A25:U25">
    <cfRule type="expression" dxfId="23" priority="53">
      <formula>$X$25=TRUE</formula>
    </cfRule>
  </conditionalFormatting>
  <conditionalFormatting sqref="A26:U26">
    <cfRule type="expression" dxfId="22" priority="54">
      <formula>$X$26=TRUE</formula>
    </cfRule>
  </conditionalFormatting>
  <conditionalFormatting sqref="A15:U63">
    <cfRule type="expression" dxfId="21" priority="65">
      <formula>$R15="LUNCH"</formula>
    </cfRule>
  </conditionalFormatting>
  <conditionalFormatting sqref="J15:J64">
    <cfRule type="expression" dxfId="20" priority="5">
      <formula>AND($Y$16=TRUE,$I$11="All-Day Non IV-D Services")</formula>
    </cfRule>
  </conditionalFormatting>
  <conditionalFormatting sqref="L15:L64">
    <cfRule type="expression" dxfId="19" priority="4">
      <formula>AND($Y$16=TRUE,$I$11="All-Day PTO")</formula>
    </cfRule>
  </conditionalFormatting>
  <conditionalFormatting sqref="N15:N64">
    <cfRule type="expression" dxfId="18" priority="3">
      <formula>AND($Y$16=TRUE,$I$11="All-Day Sick")</formula>
    </cfRule>
  </conditionalFormatting>
  <conditionalFormatting sqref="O15:O64">
    <cfRule type="expression" dxfId="17" priority="2">
      <formula>AND($Y$16=TRUE,$I$11="All-Day VTO")</formula>
    </cfRule>
  </conditionalFormatting>
  <conditionalFormatting sqref="M15:M64">
    <cfRule type="expression" dxfId="16" priority="1">
      <formula>AND($Y$16=TRUE,$I$11="All-Day ATO")</formula>
    </cfRule>
  </conditionalFormatting>
  <dataValidations count="31">
    <dataValidation allowBlank="1" showInputMessage="1" showErrorMessage="1" prompt="Administrative time off paid by the court, such as for judicial holidays." sqref="M14" xr:uid="{358AAFDF-8020-4447-8D38-9E732B387631}"/>
    <dataValidation type="list" allowBlank="1" showInputMessage="1" showErrorMessage="1" sqref="I11:K12" xr:uid="{6DF296DD-ABB8-4FD8-88A6-4D73D3A2DF3F}">
      <formula1>$S$122:$S$127</formula1>
    </dataValidation>
    <dataValidation allowBlank="1" sqref="C7:G7" xr:uid="{435E353C-B7DB-498A-B525-AA50455D94FA}"/>
    <dataValidation allowBlank="1" showInputMessage="1" showErrorMessage="1" prompt="Schedule start time determined by the time entered in cell G2" sqref="A15" xr:uid="{596DF0AE-E2F5-4F47-9368-5AFD954DEF09}"/>
    <dataValidation allowBlank="1" showInputMessage="1" showErrorMessage="1" prompt="Navigation link to Class List worksheet" sqref="T12:U12" xr:uid="{003CF081-F935-4357-93CE-1B4F8BA8E1E4}"/>
    <dataValidation allowBlank="1" showInputMessage="1" showErrorMessage="1" prompt="ENTER time used whether Paid Time Off or Voluntary Time Off.  " sqref="L13:M13" xr:uid="{1306DCFF-73A6-43C9-9A52-9951A59DCF2E}"/>
    <dataValidation allowBlank="1" showInputMessage="1" showErrorMessage="1" prompt="ENTER additional info, as needed. " sqref="R13" xr:uid="{E79F6804-1EDB-47A1-9D7C-7D9EA6C84CFE}"/>
    <dataValidation allowBlank="1" showInputMessage="1" showErrorMessage="1" prompt="15 mins MAX." sqref="U13" xr:uid="{9AD2F8E7-0707-4352-8D7F-9A1F18B3CD29}"/>
    <dataValidation allowBlank="1" showInputMessage="1" showErrorMessage="1" prompt="ENTER time spent on IV-D service(s). See TYPE KEY above for reference. " sqref="B13:G13" xr:uid="{89E3713E-E478-47BD-A520-481BC7001BE7}"/>
    <dataValidation allowBlank="1" showInputMessage="1" showErrorMessage="1" prompt="ERROR message if less/more than 15 mins. " sqref="V13" xr:uid="{780A0DFC-B042-4F74-A194-E7694A8933BC}"/>
    <dataValidation allowBlank="1" showInputMessage="1" showErrorMessage="1" prompt="ENTER end time. " sqref="P12 S12" xr:uid="{F76A6232-E0E9-4047-AA97-74ED4FB26781}"/>
    <dataValidation allowBlank="1" showErrorMessage="1" prompt="ENTER time spent on overtime. Overtime needs prior approval from AB 1058 program manager.  " sqref="Q13" xr:uid="{CFE9B007-1EEE-4166-ACB1-1573A1C08B44}"/>
    <dataValidation allowBlank="1" showErrorMessage="1" prompt="Select your COUNTY from the drop-down list." sqref="H6:J6" xr:uid="{FCC64594-9D23-470D-B1CB-AA60B92EDD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D0A5713-3930-4821-B7AC-FDAB11A9049D}"/>
    <dataValidation allowBlank="1" showInputMessage="1" showErrorMessage="1" prompt="Time spent in group or workshop setting relating to the issues above and providing information about the availability of LCSA services." sqref="C14" xr:uid="{5414098E-7A49-48F2-B574-98FD395AF4E5}"/>
    <dataValidation allowBlank="1" showInputMessage="1" showErrorMessage="1" prompt="Distributing and assisting a customer with completing a Child Support Case Registry Form (form FL-191)." sqref="D14" xr:uid="{2ECB7B11-BD36-47E9-B616-A1C425131F58}"/>
    <dataValidation allowBlank="1" showInputMessage="1" showErrorMessage="1" prompt="Assisting a customer with completing an application for LCSA services in a new or open case." sqref="E14" xr:uid="{D9D9FFB9-479D-4A40-AD5A-6A727844C7BA}"/>
    <dataValidation allowBlank="1" showInputMessage="1" showErrorMessage="1" prompt="Very brief (less than 5 minutes per customer) FLF services such as providing basic information on court processes, distribution of court forms, making a referral to different agency, etc." sqref="F14:G14" xr:uid="{D5145BB7-2243-4ECD-B42E-228D43CB37F5}"/>
    <dataValidation allowBlank="1" showInputMessage="1" showErrorMessage="1" prompt="Administrative work related to the program, such as inputting data into STARS." sqref="G14" xr:uid="{E179251C-47BC-4F95-A4D4-EA238FD9D2EB}"/>
    <dataValidation allowBlank="1" showInputMessage="1" showErrorMessage="1" prompt="Training related to the issues listed above, such as the annual AB 1058 Conference." sqref="H14:I14" xr:uid="{140B2F89-7F97-405D-AEA1-7F9146933BBD}"/>
    <dataValidation allowBlank="1" showInputMessage="1" showErrorMessage="1" prompt="All other self-help assistance with non-IV-D issues, such as: Family Law (custody, visitation, divorce, etc.); Restraining Orders; Small Claims info; Civil name-change; Landlord-Tenant, etc." sqref="J13:J14" xr:uid="{FC0C1417-F4F2-4859-91EA-C4EC97C7AF56}"/>
    <dataValidation allowBlank="1" showInputMessage="1" showErrorMessage="1" prompt="Time off paid by the court, such as vacation, personal or floating holiday, jury duty, military leave, etc." sqref="L14" xr:uid="{18ED16FE-8E46-4C55-8774-18D19813E702}"/>
    <dataValidation allowBlank="1" showInputMessage="1" showErrorMessage="1" prompt="Personal or family sick leave." sqref="N14" xr:uid="{A55022D8-7E1E-4EA1-BB0E-BBB98F42E742}"/>
    <dataValidation allowBlank="1" showInputMessage="1" showErrorMessage="1" prompt="Unpaid time off, such as work furlough." sqref="O14" xr:uid="{7A67BF70-AAF0-45B2-B0AA-523C4871C038}"/>
    <dataValidation allowBlank="1" showInputMessage="1" showErrorMessage="1" prompt="Only include paid break time (i.e. 15-minute breaks); do not include your lunch break if you are not paid for this time." sqref="P13:P14" xr:uid="{47F67A2F-8217-4F5E-9154-5D7254F67587}"/>
    <dataValidation allowBlank="1" showInputMessage="1" showErrorMessage="1" prompt="Select your JOB CLASSIFCATION from the drop-down list." sqref="K6:O6" xr:uid="{2E01B8CC-BBAE-420F-A830-9A1A27571907}"/>
    <dataValidation allowBlank="1" showInputMessage="1" showErrorMessage="1" prompt="ENTER start time." sqref="P11" xr:uid="{D2EF3764-A26D-4109-89DF-1C77AB31999B}"/>
    <dataValidation type="date" allowBlank="1" errorTitle="Error" error="Please Enter a Date Between July 2019 - June 2020" prompt="ENTER first date of reporting period." sqref="A6:B6" xr:uid="{54DC5CA1-BF5B-4B74-8CCA-6D6D54B10EA4}">
      <formula1>43647</formula1>
      <formula2>44012</formula2>
    </dataValidation>
    <dataValidation type="whole" allowBlank="1" showInputMessage="1" showErrorMessage="1" errorTitle="Error" error="Please enter a number between 1-15." sqref="B15:P63" xr:uid="{AEAC4DD4-F2DE-4624-AB2F-82076666CAD4}">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7006FEFC-D4BB-41DA-AE2B-37BD3D5479E4}"/>
    <dataValidation allowBlank="1" showErrorMessage="1" prompt="Select your work type from the drop-down list." sqref="P6:Q6" xr:uid="{91485D96-219B-4087-B735-CBD7ACE72A52}"/>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E D I U E O x 9 u O n A A A A + A A A A B I A H A B D b 2 5 m a W c v U G F j a 2 F n Z S 5 4 b W w g o h g A K K A U A A A A A A A A A A A A A A A A A A A A A A A A A A A A h Y 9 B D o I w F E S v Q r q n L R X U k E 9 Z u J X E h G j c k l K h E Y q h x X I 3 F x 7 J K 0 i i q D u X M 3 m T v H n c 7 p C O b e N d Z W 9 U p x M U Y I o 8 q U V X K l 0 l a L A n f 4 1 S D r t C n I t K e h O s T T w a l a D a 2 k t M i H M O u w X u + o o w S g N y z L a 5 q G V b + E o b W 2 g h 0 W d V / l 8 h D o e X D G d 4 x X A U R U s c h g G Q u Y Z M 6 S / C J m N M g f y U s B k a O / S S S + 3 v c y B z B P J + w Z 9 Q S w M E F A A C A A g A d E D I 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R A y F A o i k e 4 D g A A A B E A A A A T A B w A R m 9 y b X V s Y X M v U 2 V j d G l v b j E u b S C i G A A o o B Q A A A A A A A A A A A A A A A A A A A A A A A A A A A A r T k 0 u y c z P U w i G 0 I b W A F B L A Q I t A B Q A A g A I A H R A y F B D s f b j p w A A A P g A A A A S A A A A A A A A A A A A A A A A A A A A A A B D b 2 5 m a W c v U G F j a 2 F n Z S 5 4 b W x Q S w E C L Q A U A A I A C A B 0 Q M h Q D 8 r p q 6 Q A A A D p A A A A E w A A A A A A A A A A A A A A A A D z A A A A W 0 N v b n R l b n R f V H l w Z X N d L n h t b F B L A Q I t A B Q A A g A I A H R A y 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b P c U o p V e g Q I s D 1 y C V v v c b A A A A A A I A A A A A A A N m A A D A A A A A E A A A A C P g q D k / v E N R D z a / s M 0 U k W k A A A A A B I A A A K A A A A A Q A A A A a q o B N z n 5 l X a o Q 8 V d n x k P 6 1 A A A A A j b P N d L v 7 o 1 V a X P F F Y A S c z R u V d w r o 6 J 0 h E i 4 i r u I n y 9 C f 2 Q c x j Z j G Y s s / z N 2 t t e 9 V S B A W z R C K G n b Q s 7 l g 3 N w l K X t Y 8 b d P o P V r g G I w p G P V J p h Q A A A C W 4 E j t y N 0 o 0 I E I o X F o 8 u V K 0 F k F 0 w = = < / D a t a M a s h u p > 
</file>

<file path=customXml/itemProps1.xml><?xml version="1.0" encoding="utf-8"?>
<ds:datastoreItem xmlns:ds="http://schemas.openxmlformats.org/officeDocument/2006/customXml" ds:itemID="{AB01EF92-A5A7-4576-BDAF-30CC92335F1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Instructions</vt:lpstr>
      <vt:lpstr>Charts</vt:lpstr>
      <vt:lpstr>Monday</vt:lpstr>
      <vt:lpstr>Tuesday</vt:lpstr>
      <vt:lpstr>Wednesday</vt:lpstr>
      <vt:lpstr>Thursday</vt:lpstr>
      <vt:lpstr>Friday</vt:lpstr>
      <vt:lpstr>Sat</vt:lpstr>
      <vt:lpstr>Sun</vt:lpstr>
      <vt:lpstr>Timesheet</vt:lpstr>
      <vt:lpstr>WK_SUMMARY</vt:lpstr>
      <vt:lpstr>Instructions!_Hlk11854337</vt:lpstr>
      <vt:lpstr>Instructions!_Hlk44345265</vt:lpstr>
      <vt:lpstr>Instructions!_Hlk48294421</vt:lpstr>
      <vt:lpstr>Friday!ColumnTitleRegion..H2.1</vt:lpstr>
      <vt:lpstr>Monday!ColumnTitleRegion..H2.1</vt:lpstr>
      <vt:lpstr>Sat!ColumnTitleRegion..H2.1</vt:lpstr>
      <vt:lpstr>Sun!ColumnTitleRegion..H2.1</vt:lpstr>
      <vt:lpstr>Thursday!ColumnTitleRegion..H2.1</vt:lpstr>
      <vt:lpstr>Tuesday!ColumnTitleRegion..H2.1</vt:lpstr>
      <vt:lpstr>Wednesday!ColumnTitleRegion..H2.1</vt:lpstr>
      <vt:lpstr>Friday!Print_Area</vt:lpstr>
      <vt:lpstr>Monday!Print_Area</vt:lpstr>
      <vt:lpstr>Sat!Print_Area</vt:lpstr>
      <vt:lpstr>Sun!Print_Area</vt:lpstr>
      <vt:lpstr>Thursday!Print_Area</vt:lpstr>
      <vt:lpstr>Tuesday!Print_Area</vt:lpstr>
      <vt:lpstr>Wednesday!Print_Area</vt:lpstr>
      <vt:lpstr>WK_SUMMARY!Print_Area</vt:lpstr>
      <vt:lpstr>Friday!Print_Titles</vt:lpstr>
      <vt:lpstr>Monday!Print_Titles</vt:lpstr>
      <vt:lpstr>Sat!Print_Titles</vt:lpstr>
      <vt:lpstr>Sun!Print_Titles</vt:lpstr>
      <vt:lpstr>Thursday!Print_Titles</vt:lpstr>
      <vt:lpstr>Tuesday!Print_Titles</vt:lpstr>
      <vt:lpstr>Wednesday!Print_Titles</vt:lpstr>
      <vt:lpstr>Friday!ScheduleStart</vt:lpstr>
      <vt:lpstr>Monday!ScheduleStart</vt:lpstr>
      <vt:lpstr>Sat!ScheduleStart</vt:lpstr>
      <vt:lpstr>Sun!ScheduleStart</vt:lpstr>
      <vt:lpstr>Thursday!ScheduleStart</vt:lpstr>
      <vt:lpstr>Tuesday!ScheduleStart</vt:lpstr>
      <vt:lpstr>Wednesday!ScheduleStart</vt:lpstr>
      <vt:lpstr>Friday!ThisRow</vt:lpstr>
      <vt:lpstr>Monday!ThisRow</vt:lpstr>
      <vt:lpstr>Sat!ThisRow</vt:lpstr>
      <vt:lpstr>Sun!ThisRow</vt:lpstr>
      <vt:lpstr>Thursday!ThisRow</vt:lpstr>
      <vt:lpstr>Tuesday!ThisRow</vt:lpstr>
      <vt:lpstr>Wednesday!ThisRow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Irene Balajadia</dc:creator>
  <cp:keywords/>
  <cp:lastModifiedBy>Cervantes, William</cp:lastModifiedBy>
  <cp:lastPrinted>2020-06-02T17:13:38Z</cp:lastPrinted>
  <dcterms:created xsi:type="dcterms:W3CDTF">2017-12-07T07:22:50Z</dcterms:created>
  <dcterms:modified xsi:type="dcterms:W3CDTF">2024-06-25T14:58:35Z</dcterms:modified>
  <cp:version/>
</cp:coreProperties>
</file>