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ljc-my.sharepoint.com/personal/gregory_tanaka_jud_ca_gov/Documents/From_I_Drive/A2V/Website Attachments/"/>
    </mc:Choice>
  </mc:AlternateContent>
  <xr:revisionPtr revIDLastSave="0" documentId="8_{EE46FC1A-8125-4105-A88C-8EDAD90D4BD0}" xr6:coauthVersionLast="47" xr6:coauthVersionMax="47" xr10:uidLastSave="{00000000-0000-0000-0000-000000000000}"/>
  <bookViews>
    <workbookView xWindow="28680" yWindow="-120" windowWidth="29040" windowHeight="17640" xr2:uid="{C5783AA4-FF2D-4FA7-9374-B48A632ADFDA}"/>
  </bookViews>
  <sheets>
    <sheet name="TEC FORM_on or after 1.1.25" sheetId="15" r:id="rId1"/>
    <sheet name="Instructions" sheetId="3" r:id="rId2"/>
    <sheet name="Checklist" sheetId="7" r:id="rId3"/>
    <sheet name="Lodging Rates" sheetId="13" r:id="rId4"/>
    <sheet name="Mileage Rates" sheetId="2" state="hidden" r:id="rId5"/>
  </sheets>
  <definedNames>
    <definedName name="Account" localSheetId="1">#REF!</definedName>
    <definedName name="Account">#REF!</definedName>
    <definedName name="ENY" localSheetId="1">#REF!</definedName>
    <definedName name="ENY" localSheetId="0">'TEC FORM_on or after 1.1.25'!$O$54</definedName>
    <definedName name="ENY">#REF!</definedName>
    <definedName name="position_tab" localSheetId="1">#REF!</definedName>
    <definedName name="position_tab" localSheetId="0">'TEC FORM_on or after 1.1.25'!$C$68:$G$72</definedName>
    <definedName name="position_tab">#REF!</definedName>
    <definedName name="_xlnm.Print_Area" localSheetId="2">Checklist!$A$1:$C$38</definedName>
    <definedName name="_xlnm.Print_Area" localSheetId="1">Instructions!$B$1:$K$160</definedName>
    <definedName name="_xlnm.Print_Area" localSheetId="0">'TEC FORM_on or after 1.1.25'!$B$2:$V$64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15" l="1"/>
  <c r="S43" i="15"/>
  <c r="S41" i="15"/>
  <c r="S39" i="15"/>
  <c r="S37" i="15"/>
  <c r="S35" i="15"/>
  <c r="S33" i="15"/>
  <c r="S31" i="15"/>
  <c r="S29" i="15"/>
  <c r="S27" i="15"/>
  <c r="S25" i="15"/>
  <c r="S23" i="15"/>
  <c r="S21" i="15"/>
  <c r="S19" i="15"/>
  <c r="F19" i="15"/>
  <c r="F21" i="15"/>
  <c r="M45" i="15"/>
  <c r="M43" i="15"/>
  <c r="M41" i="15"/>
  <c r="M39" i="15"/>
  <c r="M37" i="15"/>
  <c r="M35" i="15"/>
  <c r="M33" i="15"/>
  <c r="M31" i="15"/>
  <c r="M29" i="15"/>
  <c r="M27" i="15"/>
  <c r="M25" i="15"/>
  <c r="M23" i="15"/>
  <c r="M21" i="15"/>
  <c r="M19" i="15"/>
  <c r="F45" i="15" l="1"/>
  <c r="F43" i="15"/>
  <c r="F41" i="15"/>
  <c r="F39" i="15"/>
  <c r="F37" i="15"/>
  <c r="F35" i="15"/>
  <c r="F33" i="15"/>
  <c r="F31" i="15"/>
  <c r="F29" i="15"/>
  <c r="F27" i="15"/>
  <c r="F25" i="15"/>
  <c r="F23" i="15"/>
  <c r="T45" i="15"/>
  <c r="V45" i="15" s="1"/>
  <c r="T43" i="15"/>
  <c r="V43" i="15" s="1"/>
  <c r="T41" i="15"/>
  <c r="V41" i="15" s="1"/>
  <c r="T39" i="15"/>
  <c r="V39" i="15" s="1"/>
  <c r="T37" i="15"/>
  <c r="V37" i="15" s="1"/>
  <c r="T35" i="15"/>
  <c r="V35" i="15" s="1"/>
  <c r="T33" i="15"/>
  <c r="V33" i="15" s="1"/>
  <c r="T31" i="15"/>
  <c r="V31" i="15" s="1"/>
  <c r="T29" i="15"/>
  <c r="V29" i="15" s="1"/>
  <c r="M47" i="15" l="1"/>
  <c r="U47" i="15"/>
  <c r="Q47" i="15"/>
  <c r="O47" i="15"/>
  <c r="L47" i="15"/>
  <c r="K47" i="15"/>
  <c r="J47" i="15"/>
  <c r="G47" i="15"/>
  <c r="K5" i="15"/>
  <c r="I47" i="15" l="1"/>
  <c r="E2" i="2" l="1"/>
  <c r="A5" i="2"/>
  <c r="A4" i="2"/>
  <c r="A3" i="2"/>
  <c r="T25" i="15" l="1"/>
  <c r="V25" i="15" s="1"/>
  <c r="T23" i="15"/>
  <c r="V23" i="15" s="1"/>
  <c r="T21" i="15"/>
  <c r="V21" i="15" s="1"/>
  <c r="T19" i="15"/>
  <c r="T27" i="15"/>
  <c r="V27" i="15" s="1"/>
  <c r="V19" i="15" l="1"/>
  <c r="T47" i="15"/>
  <c r="V47" i="15" l="1"/>
  <c r="U4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tc={65C6FAFA-C446-48EE-9E84-97363C6CC4AC}</author>
    <author>tc={6776D84C-971D-4EE6-A8B4-2796E03D2C44}</author>
  </authors>
  <commentList>
    <comment ref="A1" authorId="0" shapeId="0" xr:uid="{65C6FAFA-C446-48EE-9E84-97363C6CC4AC}">
      <text>
        <t>[Threaded comment]
Your version of Excel allows you to read this threaded comment; however, any edits to it will get removed if the file is opened in a newer version of Excel. Learn more: https://go.microsoft.com/fwlink/?linkid=870924
Comment:
    Converted to a table. Enter new rows and the formulas will incorporate the latest data.</t>
      </text>
    </comment>
    <comment ref="E2" authorId="1" shapeId="0" xr:uid="{6776D84C-971D-4EE6-A8B4-2796E03D2C44}">
      <text>
        <t>[Threaded comment]
Your version of Excel allows you to read this threaded comment; however, any edits to it will get removed if the file is opened in a newer version of Excel. Learn more: https://go.microsoft.com/fwlink/?linkid=870924
Comment:
    I’m not sure what this data is for. I’ll let you delete it if not needed since it is in the table.</t>
      </text>
    </comment>
  </commentList>
</comments>
</file>

<file path=xl/sharedStrings.xml><?xml version="1.0" encoding="utf-8"?>
<sst xmlns="http://schemas.openxmlformats.org/spreadsheetml/2006/main" count="316" uniqueCount="300">
  <si>
    <t xml:space="preserve">STATE OF CALIFORNIA </t>
  </si>
  <si>
    <t>TRAVEL EXPENSE CLAIM</t>
  </si>
  <si>
    <t>Instructions and Privacy Statement - Tab 2</t>
  </si>
  <si>
    <t xml:space="preserve"> Page</t>
  </si>
  <si>
    <t>of</t>
  </si>
  <si>
    <t>Checklist - Tab 3</t>
  </si>
  <si>
    <t>(JCC Electronic) Revised 12/2024</t>
  </si>
  <si>
    <t xml:space="preserve"> </t>
  </si>
  <si>
    <t>CLAIMANT'S NAME</t>
  </si>
  <si>
    <t>SSN - Only for first-time claimants</t>
  </si>
  <si>
    <t>DIVISION</t>
  </si>
  <si>
    <t>POSITION/TITLE</t>
  </si>
  <si>
    <t>UNIT/OFFICE OR DISTRICT (as applicable)</t>
  </si>
  <si>
    <t>EMAIL ADDRESS</t>
  </si>
  <si>
    <t>RESIDENCE ADDRESS</t>
  </si>
  <si>
    <t>HEADQUARTERS ADDRESS</t>
  </si>
  <si>
    <t>TELEPHONE NUMBER</t>
  </si>
  <si>
    <t>CITY</t>
  </si>
  <si>
    <t>STATE</t>
  </si>
  <si>
    <t>ZIP CODE</t>
  </si>
  <si>
    <t xml:space="preserve">  (1) </t>
  </si>
  <si>
    <t xml:space="preserve">  (2) </t>
  </si>
  <si>
    <t xml:space="preserve">  (3) </t>
  </si>
  <si>
    <t>(4a)</t>
  </si>
  <si>
    <t>(4b)</t>
  </si>
  <si>
    <t>(5)</t>
  </si>
  <si>
    <t xml:space="preserve">  (7) </t>
  </si>
  <si>
    <t xml:space="preserve">         TRANSPORTATION</t>
  </si>
  <si>
    <t>(8)</t>
  </si>
  <si>
    <t>(9)</t>
  </si>
  <si>
    <t>DATE</t>
  </si>
  <si>
    <t>TIME</t>
  </si>
  <si>
    <t xml:space="preserve">LOCATION </t>
  </si>
  <si>
    <t>IN-STATE LODGING COUNTY</t>
  </si>
  <si>
    <t>DURATION</t>
  </si>
  <si>
    <t>BREAK-</t>
  </si>
  <si>
    <t>(A)</t>
  </si>
  <si>
    <t>(B)</t>
  </si>
  <si>
    <t>(C)</t>
  </si>
  <si>
    <t>(D)</t>
  </si>
  <si>
    <t>WHERE EXPENSES WERE INCURRED</t>
  </si>
  <si>
    <t>MAX</t>
  </si>
  <si>
    <t>FAST</t>
  </si>
  <si>
    <t>LUNCH</t>
  </si>
  <si>
    <t>DINNER</t>
  </si>
  <si>
    <t>PYMT/ TYPE OF TRANS.</t>
  </si>
  <si>
    <t>GAS</t>
  </si>
  <si>
    <t>PRIVATE CAR - MILEAGE</t>
  </si>
  <si>
    <t>BUSINESS</t>
  </si>
  <si>
    <t>TOTAL</t>
  </si>
  <si>
    <t>LODGING COUNTY</t>
  </si>
  <si>
    <t>LODGING</t>
  </si>
  <si>
    <t>COST OF</t>
  </si>
  <si>
    <t>PARKING</t>
  </si>
  <si>
    <t>EXPENSE</t>
  </si>
  <si>
    <t>EXPENSES</t>
  </si>
  <si>
    <t>RATE</t>
  </si>
  <si>
    <t>TRANS</t>
  </si>
  <si>
    <t>TOLLS</t>
  </si>
  <si>
    <t>MILES</t>
  </si>
  <si>
    <t>AMOUNT</t>
  </si>
  <si>
    <t>Sacramento</t>
  </si>
  <si>
    <t>El Dorado</t>
  </si>
  <si>
    <t>(10)</t>
  </si>
  <si>
    <t>SUBTOTALS</t>
  </si>
  <si>
    <t xml:space="preserve">CLAIM TOTAL </t>
  </si>
  <si>
    <t>(11)</t>
  </si>
  <si>
    <t>PURPOSE OF TRIP, REMARKS, AND DETAILS - Attach all supporting documentation, including required receipts and forms</t>
  </si>
  <si>
    <t>Required Fields if expenses are charged to a project</t>
  </si>
  <si>
    <t>ACCOUNTING OFFICE</t>
  </si>
  <si>
    <t>USE ONLY</t>
  </si>
  <si>
    <t>Fund</t>
  </si>
  <si>
    <t>INVOICE DATE</t>
  </si>
  <si>
    <t>ENY</t>
  </si>
  <si>
    <t>Program</t>
  </si>
  <si>
    <t>INVOICE AMOUNT</t>
  </si>
  <si>
    <t>Project ID</t>
  </si>
  <si>
    <t>Activity ID</t>
  </si>
  <si>
    <t>PAID BY REVOLVING FUND CHECK#</t>
  </si>
  <si>
    <t>(13) NORMAL WORK HOURS</t>
  </si>
  <si>
    <t>(14) PRIVATE VEHICLE LICENSE #</t>
  </si>
  <si>
    <t>CLAIMANT'S SIGNATURE</t>
  </si>
  <si>
    <t>A</t>
  </si>
  <si>
    <t>B</t>
  </si>
  <si>
    <t>C</t>
  </si>
  <si>
    <t>COST_OF_TRANS</t>
  </si>
  <si>
    <t>TYPE_OF_TRANS</t>
  </si>
  <si>
    <t>SMALL_TRANS</t>
  </si>
  <si>
    <t>BSA</t>
  </si>
  <si>
    <t>Bill to State/JCC</t>
  </si>
  <si>
    <t>Airlines</t>
  </si>
  <si>
    <t>G</t>
  </si>
  <si>
    <t>Gas</t>
  </si>
  <si>
    <t>Cash</t>
  </si>
  <si>
    <t>Bus</t>
  </si>
  <si>
    <t>P</t>
  </si>
  <si>
    <t>Parking</t>
  </si>
  <si>
    <t>CC</t>
  </si>
  <si>
    <t>Credit Card</t>
  </si>
  <si>
    <t>PC</t>
  </si>
  <si>
    <t>Private Car</t>
  </si>
  <si>
    <t>T</t>
  </si>
  <si>
    <t>Tolls</t>
  </si>
  <si>
    <t>SCC</t>
  </si>
  <si>
    <t>State Credit Card</t>
  </si>
  <si>
    <t>R</t>
  </si>
  <si>
    <t>Railroad</t>
  </si>
  <si>
    <t>RC</t>
  </si>
  <si>
    <t>Rental Car</t>
  </si>
  <si>
    <t>SC</t>
  </si>
  <si>
    <t>State Car</t>
  </si>
  <si>
    <t>Taxi</t>
  </si>
  <si>
    <t>BUSINESS TRAVEL EXPENSE CLAIM INSTRUCTIONS</t>
  </si>
  <si>
    <t>Revised 12/2024</t>
  </si>
  <si>
    <t xml:space="preserve">FOR TRAVEL ON OR AFTER JANUARY 1, 2025, use "TEC FORM_on or after 1.1.2025". </t>
  </si>
  <si>
    <t>FOR TRAVEL THROUGH DECEMBER 31, 2024, use  "TEC FORM_through 12.31.2024".</t>
  </si>
  <si>
    <t>Complete the electronic version of the TEC form per the instructions below and submit approved travel claim to Help.Travel@jud.ca.gov for processing.</t>
  </si>
  <si>
    <t>Save completed TEC form as pdf, include all required documentation in pdf file, and obtain required signatures.</t>
  </si>
  <si>
    <t>Name pdf file “Claimant Name MMDDYYtrv” (ex: Jane Doe 051824trv), using the last date of the trip as the date. The signed pdf file will be attached to the voucher in FI$Cal and reviewed by SCO. Complete and accurate claims will be processed within 30 business days of receipt and checks will be mailed by SCO to the HQ address on file in FI$Cal.</t>
  </si>
  <si>
    <r>
      <t xml:space="preserve">Top Section of Form: </t>
    </r>
    <r>
      <rPr>
        <sz val="10"/>
        <rFont val="Arial"/>
        <family val="2"/>
      </rPr>
      <t>Enter all claimant information</t>
    </r>
    <r>
      <rPr>
        <b/>
        <sz val="10"/>
        <rFont val="Arial"/>
        <family val="2"/>
      </rPr>
      <t>.</t>
    </r>
  </si>
  <si>
    <r>
      <t xml:space="preserve">Middle Section of Form: </t>
    </r>
    <r>
      <rPr>
        <sz val="10"/>
        <rFont val="Arial"/>
        <family val="2"/>
      </rPr>
      <t>Enter details of expenses.</t>
    </r>
  </si>
  <si>
    <t>Only enter eligible amounts within the maximum allowances. If needed, add justification and/or approved forms.</t>
  </si>
  <si>
    <t>Trips less than 12 hours:</t>
  </si>
  <si>
    <t>Not eligible for M&amp;IE reimbursement.</t>
  </si>
  <si>
    <t>Trips more than 12 but less than 24 hours:</t>
  </si>
  <si>
    <t>Actual expense up to 75% of standard M&amp;IE rate (up to $51).</t>
  </si>
  <si>
    <t>Trips of 24 hours or more:</t>
  </si>
  <si>
    <t>First day of travel</t>
  </si>
  <si>
    <t>Full days of travel in between</t>
  </si>
  <si>
    <t>Actual expense up to 100% of standard M&amp;IE rate (up to $68).</t>
  </si>
  <si>
    <t>Last day of travel</t>
  </si>
  <si>
    <t>Breakfast</t>
  </si>
  <si>
    <t>Lunch</t>
  </si>
  <si>
    <t>Dinner</t>
  </si>
  <si>
    <r>
      <t xml:space="preserve">      A.  </t>
    </r>
    <r>
      <rPr>
        <b/>
        <sz val="10"/>
        <rFont val="Arial"/>
        <family val="2"/>
      </rPr>
      <t>PAYMENT &amp; TYPE OF TRANS</t>
    </r>
    <r>
      <rPr>
        <sz val="10"/>
        <rFont val="Arial"/>
        <family val="2"/>
      </rPr>
      <t>: In top cell, enter payment method (BSA for Billed to State Agency, C for cash, CC for credit card, or SCC for state/court credit card). In bottom cell, enter type of transportation used (A for airline, B for bus/BART/light rail/ferry/airport shuttle, PC for privately owned vehicle, R for Train/Railway, RC for rental car, SC for state car, or T for taxi/Uber/Lyft).</t>
    </r>
  </si>
  <si>
    <r>
      <t xml:space="preserve">      B.  </t>
    </r>
    <r>
      <rPr>
        <b/>
        <sz val="10"/>
        <rFont val="Arial"/>
        <family val="2"/>
      </rPr>
      <t>COST OF TRANS</t>
    </r>
    <r>
      <rPr>
        <sz val="10"/>
        <rFont val="Arial"/>
        <family val="2"/>
      </rPr>
      <t>: Enter actual amount of transportation expense.</t>
    </r>
  </si>
  <si>
    <r>
      <rPr>
        <i/>
        <sz val="10"/>
        <rFont val="Arial"/>
        <family val="2"/>
      </rPr>
      <t>Uber/Lyft charges</t>
    </r>
    <r>
      <rPr>
        <sz val="10"/>
        <rFont val="Arial"/>
        <family val="2"/>
      </rPr>
      <t xml:space="preserve"> - list each ride separately. The detailed receipt must be included, displaying the breakdown of ride fare, fees, taxes, tip, etc. Tips are only reimbursable up to 20% or $2.00, whichever is greater - if over the allowance, claim must be reduced accordingly. Charges for Reservation Fee, Priority Pickup, Wait Time, or similar discretionary enhancements are not eligible for reimbursement, claim must be reduced accordingly.</t>
    </r>
  </si>
  <si>
    <r>
      <rPr>
        <i/>
        <sz val="10"/>
        <rFont val="Arial"/>
        <family val="2"/>
      </rPr>
      <t xml:space="preserve">Airfare/Rental Car/Amtrak paid through Concur </t>
    </r>
    <r>
      <rPr>
        <sz val="10"/>
        <rFont val="Arial"/>
        <family val="2"/>
      </rPr>
      <t xml:space="preserve">- list on TEC as "BSA" and include itinerary or receipt in file. </t>
    </r>
  </si>
  <si>
    <r>
      <rPr>
        <i/>
        <sz val="10"/>
        <rFont val="Arial"/>
        <family val="2"/>
      </rPr>
      <t>Airfare booked outside of Concur</t>
    </r>
    <r>
      <rPr>
        <sz val="10"/>
        <rFont val="Arial"/>
        <family val="2"/>
      </rPr>
      <t xml:space="preserve"> - price comparison must be included in file.</t>
    </r>
  </si>
  <si>
    <t xml:space="preserve">Receipts are required for all rides over $10. If receipt is lost/cannot be obtained, note this and the reason in Box 11. </t>
  </si>
  <si>
    <r>
      <t xml:space="preserve">      C.  </t>
    </r>
    <r>
      <rPr>
        <b/>
        <sz val="10"/>
        <rFont val="Arial"/>
        <family val="2"/>
      </rPr>
      <t>GAS/PARKING/TOLLS</t>
    </r>
    <r>
      <rPr>
        <sz val="10"/>
        <rFont val="Arial"/>
        <family val="2"/>
      </rPr>
      <t>: In left cell, enter type (G for gas, P for parking, T for tolls). In right cell, enter amount of expense. Private vehicle license # must be entered in Box 14 for parking and/or mileage reimbursement.</t>
    </r>
  </si>
  <si>
    <r>
      <rPr>
        <i/>
        <sz val="10"/>
        <rFont val="Arial"/>
        <family val="2"/>
      </rPr>
      <t>Airport parking</t>
    </r>
    <r>
      <rPr>
        <sz val="10"/>
        <rFont val="Arial"/>
        <family val="2"/>
      </rPr>
      <t xml:space="preserve"> - reduce claim to the maximum allowance (the airport's economy rate) or provide justification by a note in Box 11 or an email/memo included with the file. Refer to each airport's website for the economy rate.</t>
    </r>
  </si>
  <si>
    <r>
      <rPr>
        <i/>
        <sz val="10"/>
        <rFont val="Arial"/>
        <family val="2"/>
      </rPr>
      <t>Hotel parking</t>
    </r>
    <r>
      <rPr>
        <sz val="10"/>
        <rFont val="Arial"/>
        <family val="2"/>
      </rPr>
      <t xml:space="preserve"> - reduce claim to the standard hotel parking rate or provide justification by a note in Box 11 (i.e. "Only valet parking available at hotel").  Refer to hotel's website for the standard rate.</t>
    </r>
  </si>
  <si>
    <t>Receipts are required for toll and/or parking charges over $10. If there are multiple toll charges under $10 and receipt is not included, do not combine on form, list each charge separately.</t>
  </si>
  <si>
    <r>
      <t xml:space="preserve">8.   </t>
    </r>
    <r>
      <rPr>
        <b/>
        <sz val="10"/>
        <rFont val="Arial"/>
        <family val="2"/>
      </rPr>
      <t>BUSINESS EXPENSE</t>
    </r>
    <r>
      <rPr>
        <sz val="10"/>
        <rFont val="Arial"/>
        <family val="2"/>
      </rPr>
      <t xml:space="preserve"> – For expenses other than travel meals, lodging, and transportation. In top cell, enter short description of the expense. More detail can be provided in Box 11. In bottom cell, enter amount of expense. Receipts are required for all business expenses. </t>
    </r>
  </si>
  <si>
    <r>
      <rPr>
        <i/>
        <sz val="10"/>
        <rFont val="Arial"/>
        <family val="2"/>
      </rPr>
      <t>Business Meals</t>
    </r>
    <r>
      <rPr>
        <sz val="10"/>
        <rFont val="Arial"/>
        <family val="2"/>
      </rPr>
      <t xml:space="preserve"> - enter amount of meal. Include receipt, Business-Related Meal Form, agenda/memo, list of attendees, and pre-approved exception request, if needed.</t>
    </r>
  </si>
  <si>
    <r>
      <t xml:space="preserve">9.   </t>
    </r>
    <r>
      <rPr>
        <b/>
        <sz val="10"/>
        <rFont val="Arial"/>
        <family val="2"/>
      </rPr>
      <t>TOTAL EXPENSES FOR DAY</t>
    </r>
    <r>
      <rPr>
        <sz val="10"/>
        <rFont val="Arial"/>
        <family val="2"/>
      </rPr>
      <t xml:space="preserve"> – Will auto-calculate.</t>
    </r>
  </si>
  <si>
    <r>
      <t xml:space="preserve">10. </t>
    </r>
    <r>
      <rPr>
        <b/>
        <sz val="10"/>
        <rFont val="Arial"/>
        <family val="2"/>
      </rPr>
      <t>SUBTOTALS/TOTAL</t>
    </r>
    <r>
      <rPr>
        <sz val="10"/>
        <rFont val="Arial"/>
        <family val="2"/>
      </rPr>
      <t xml:space="preserve"> – Will auto-calculate.</t>
    </r>
  </si>
  <si>
    <r>
      <t xml:space="preserve">11. </t>
    </r>
    <r>
      <rPr>
        <b/>
        <sz val="10"/>
        <rFont val="Arial"/>
        <family val="2"/>
      </rPr>
      <t>PURPOSE OF TRIP, REMARKS AND DETAILS</t>
    </r>
    <r>
      <rPr>
        <sz val="10"/>
        <rFont val="Arial"/>
        <family val="2"/>
      </rPr>
      <t xml:space="preserve"> – Enter brief purpose of business trip or business expense. Enter other information/explanation as needed (airport parking justification, room block note, etc.). </t>
    </r>
  </si>
  <si>
    <r>
      <rPr>
        <i/>
        <sz val="10"/>
        <rFont val="Arial"/>
        <family val="2"/>
      </rPr>
      <t>ENY</t>
    </r>
    <r>
      <rPr>
        <sz val="10"/>
        <rFont val="Arial"/>
        <family val="2"/>
      </rPr>
      <t xml:space="preserve"> - the fiscal year in which the expense was incurred. Enter 2023 for FY2023-24, 2024 for FY2024-25, etc. (ex: Mar 2024 expense = ENY 2023).</t>
    </r>
  </si>
  <si>
    <r>
      <rPr>
        <i/>
        <sz val="10"/>
        <rFont val="Arial"/>
        <family val="2"/>
      </rPr>
      <t>State/Court Employees</t>
    </r>
    <r>
      <rPr>
        <sz val="10"/>
        <rFont val="Arial"/>
        <family val="2"/>
      </rPr>
      <t xml:space="preserve"> - for first claim, enter SSN on top of form or request call to provide by phone (note in email when submitting claim). SSN is required to activate the EMP ID# in FI$Cal.</t>
    </r>
  </si>
  <si>
    <r>
      <rPr>
        <i/>
        <sz val="10"/>
        <rFont val="Arial"/>
        <family val="2"/>
      </rPr>
      <t>Vendors (Non-State/Court Employees)</t>
    </r>
    <r>
      <rPr>
        <sz val="10"/>
        <rFont val="Arial"/>
        <family val="2"/>
      </rPr>
      <t>: for first claim, STD204 form must first be submitted to Vendor204@jud.ca.gov to obtain a FI$Cal Supplier ID#. When received, enter in "FI$CAL EMP/SUPPLIER ID#" field on bottom section of form, then submit TEC for processing.</t>
    </r>
  </si>
  <si>
    <t>Once EMP or Supplier ID# is assigned, only enter this on future claims - do not include SSN.</t>
  </si>
  <si>
    <r>
      <t xml:space="preserve">14. </t>
    </r>
    <r>
      <rPr>
        <b/>
        <sz val="10"/>
        <rFont val="Arial"/>
        <family val="2"/>
      </rPr>
      <t>PRIVATE VEHICLE LICENSE NUMBER</t>
    </r>
    <r>
      <rPr>
        <sz val="10"/>
        <rFont val="Arial"/>
        <family val="2"/>
      </rPr>
      <t xml:space="preserve"> – Required for mileage and parking reimbursement.</t>
    </r>
  </si>
  <si>
    <r>
      <rPr>
        <b/>
        <sz val="10"/>
        <color rgb="FF002060"/>
        <rFont val="Arial"/>
        <family val="2"/>
      </rPr>
      <t>SAVE AS PDF FILE</t>
    </r>
    <r>
      <rPr>
        <sz val="10"/>
        <rFont val="Arial"/>
        <family val="2"/>
      </rPr>
      <t xml:space="preserve"> and name file appropriately. The TEC form should be page one of the pdf. </t>
    </r>
  </si>
  <si>
    <t>(If needed, can click on “Save as PDF” and select the last Conversion Option – “Fit Worksheet to a single page”).</t>
  </si>
  <si>
    <t>Attach supporting documentation. Ensure all required receipts and forms are included in the pdf file.</t>
  </si>
  <si>
    <r>
      <t xml:space="preserve">Bottom Section of Form: </t>
    </r>
    <r>
      <rPr>
        <sz val="10"/>
        <rFont val="Arial"/>
        <family val="2"/>
      </rPr>
      <t xml:space="preserve">Claimant and approver must sign the </t>
    </r>
    <r>
      <rPr>
        <b/>
        <sz val="10"/>
        <rFont val="Arial"/>
        <family val="2"/>
      </rPr>
      <t>pdf version of claim</t>
    </r>
    <r>
      <rPr>
        <sz val="10"/>
        <rFont val="Arial"/>
        <family val="2"/>
      </rPr>
      <t xml:space="preserve"> (original, pdf, or electronic signature - not typed name) before submitting to the Travel unit.</t>
    </r>
  </si>
  <si>
    <t>*PRIVACY STATEMENT</t>
  </si>
  <si>
    <t xml:space="preserve">The information Practices Act of 1977 (Civil Code Section 1798.17) and the Federal Privacy Act </t>
  </si>
  <si>
    <t xml:space="preserve">(Public Law 93-579) require that the following notice be provided when collecting personal </t>
  </si>
  <si>
    <t>information from individuals.</t>
  </si>
  <si>
    <t xml:space="preserve">AGENCY NAME: Appointing powers, the Judicial Council of California, and Superior Courts of </t>
  </si>
  <si>
    <t>California.</t>
  </si>
  <si>
    <t xml:space="preserve">UNITS RESPONSIBLE FOR REVIEW: The accounting office within each appointing power and </t>
  </si>
  <si>
    <t>the Internal Audit Unit of the Judicial Council of California.</t>
  </si>
  <si>
    <t xml:space="preserve">AUTHORITY: The reimbursement of travel expenses is governed by Government Code Sections 19815.4d, 19816, </t>
  </si>
  <si>
    <t xml:space="preserve">and 19820. These sections allow the Department of Personnel Administration (DPA) to establish rules and </t>
  </si>
  <si>
    <t xml:space="preserve">regulations which define the amount, time, and place that expenses and allowances may be paid to State judicial </t>
  </si>
  <si>
    <t>branch officers and employees while on State business.</t>
  </si>
  <si>
    <t xml:space="preserve">PURPOSE: The information you furnish will allow the above-named agencies to reimburse you for </t>
  </si>
  <si>
    <t>expenses you incur while on official State business.</t>
  </si>
  <si>
    <t xml:space="preserve">OTHER INFORMATION: While your social security number (SSN) and home address are </t>
  </si>
  <si>
    <t xml:space="preserve">voluntary information under Civil Code Section 1798.17, the absence of this information may cause </t>
  </si>
  <si>
    <t>payment of your claim to be delayed or rejected.  Please note: Your social security number is required</t>
  </si>
  <si>
    <t>for reportable, taxable benefits (i.e., meal reimbursement when no overnight lodging occurs,</t>
  </si>
  <si>
    <t>relocation reimbursement, etc.).</t>
  </si>
  <si>
    <t>LODGING RATES - January through September 2025</t>
  </si>
  <si>
    <t>Jan</t>
  </si>
  <si>
    <t>Feb</t>
  </si>
  <si>
    <t>Mar</t>
  </si>
  <si>
    <t>Apr</t>
  </si>
  <si>
    <t>May</t>
  </si>
  <si>
    <t>Jun</t>
  </si>
  <si>
    <t>Jul</t>
  </si>
  <si>
    <t>Aug</t>
  </si>
  <si>
    <t>Sep</t>
  </si>
  <si>
    <t>All counties except those listed below</t>
  </si>
  <si>
    <t>Alameda</t>
  </si>
  <si>
    <t>City of Santa Monica</t>
  </si>
  <si>
    <t>Contra Costa</t>
  </si>
  <si>
    <t>Fresno</t>
  </si>
  <si>
    <t>Humboldt</t>
  </si>
  <si>
    <t>Inyo / NAWS China Lake</t>
  </si>
  <si>
    <t>Kern</t>
  </si>
  <si>
    <t>Madera</t>
  </si>
  <si>
    <t>Marin</t>
  </si>
  <si>
    <t>Mariposa</t>
  </si>
  <si>
    <t>Mendocino</t>
  </si>
  <si>
    <t>Mono</t>
  </si>
  <si>
    <t>Monterey</t>
  </si>
  <si>
    <t>Napa</t>
  </si>
  <si>
    <t>Nevada</t>
  </si>
  <si>
    <t>Placer</t>
  </si>
  <si>
    <t>Riverside</t>
  </si>
  <si>
    <t>San Bernardino</t>
  </si>
  <si>
    <t>San Diego</t>
  </si>
  <si>
    <t>San Francisco</t>
  </si>
  <si>
    <t>San Joaquin</t>
  </si>
  <si>
    <t>San Luis Obispo</t>
  </si>
  <si>
    <t>San Mateo</t>
  </si>
  <si>
    <t>Santa Barbara</t>
  </si>
  <si>
    <t>Santa Clara</t>
  </si>
  <si>
    <t>Santa Cruz</t>
  </si>
  <si>
    <t>Sonoma</t>
  </si>
  <si>
    <t>Tulare</t>
  </si>
  <si>
    <t>Yolo</t>
  </si>
  <si>
    <t>BUSINESS TRAVEL TEC CHECKLIST</t>
  </si>
  <si>
    <t>See "Instructions" tab for how to complete the TEC form. After completing the form, please review the checklist below to ensure all items are accurate before submitting claim to the Travel unit.</t>
  </si>
  <si>
    <t>FORMAT</t>
  </si>
  <si>
    <t>Claim is saved as ONE pdf file, containing the approved TEC form as Page 1 and all required supporting documentation behind it.</t>
  </si>
  <si>
    <t>File is named “Claimant Name MMDDYYtrv”, using the last date of the trip as the date (ex: "Jane Doe 051824trv").</t>
  </si>
  <si>
    <t>If room rate is over maximum, approved Max Lodging Form is included or claim is reduced.</t>
  </si>
  <si>
    <t>If hotel declined tax waiver, this is noted in Box 11.</t>
  </si>
  <si>
    <t>If lodging was paid through Concur, zero-balance receipt is included and "Lodging Paid by VCN" is noted in Box 11.</t>
  </si>
  <si>
    <t>If lodging was part of JCC conference room block, "Hotel Room Block" is noted in Box 11.</t>
  </si>
  <si>
    <t xml:space="preserve">MEALS </t>
  </si>
  <si>
    <t xml:space="preserve">Start time on first day of trip and end time on last day of trip are entered. </t>
  </si>
  <si>
    <t>TRANSPORTATION</t>
  </si>
  <si>
    <t>Uber/Lyft charges are listed separately on form, and detailed receipts are included, showing payment was made.</t>
  </si>
  <si>
    <t>Claim was reduced for Uber/Lyft tips over 20% and/or ineligible charges such as Priority Pickup/Wait Time.</t>
  </si>
  <si>
    <t>Receipts are provided for rides/public transportation charges/tolls/parking over $10.</t>
  </si>
  <si>
    <t>Airfare/Rental Car/Amtrak receipts are included even when paid through Concur.</t>
  </si>
  <si>
    <t>If airfare was booked outside of Concur, price comparison is included.</t>
  </si>
  <si>
    <t>If toll charges are individually under $10, and no receipt is included, charges are listed separately.</t>
  </si>
  <si>
    <t xml:space="preserve">Airport parking reimbursement claimed using airport economy rate - if not, justification is provided on email/memo or in Box 11. </t>
  </si>
  <si>
    <t>Map of mileage is included that ties to mileage reimbursement claimed.</t>
  </si>
  <si>
    <t>Vehicle license plate number is entered for mileage and/or parking reimbursement.</t>
  </si>
  <si>
    <t>PURPOSE</t>
  </si>
  <si>
    <t>Purpose of trip/business expense is entered in Box 11, including any justification or notes as needed.</t>
  </si>
  <si>
    <t>FI$CAL FIELDS</t>
  </si>
  <si>
    <t>FI$Cal chartfields are all completed (Project/Activity/Source Type only as needed) with accurate coding for the expense.</t>
  </si>
  <si>
    <t>ENY is the fiscal year the expense is incurred (ex: Mar 2024 expense = ENY 2023).</t>
  </si>
  <si>
    <t>FI$Cal EMP or Supplier ID# is entered (not SSN, unless first claim).</t>
  </si>
  <si>
    <t>First-time claimant (state/court employee) - SSN is entered on form, or note is in email requesting call to provide by phone.</t>
  </si>
  <si>
    <t>First-time claimant (non-employee), STD204 form was sent to Vendor204@jud.ca.gov, and Supplier ID# received was entered on TEC before submitting to Help.Travel@jud.ca.gov.</t>
  </si>
  <si>
    <t>SIGNATURES</t>
  </si>
  <si>
    <t>File is signed by both claimant and approver (not typed names).</t>
  </si>
  <si>
    <t>S DATE</t>
  </si>
  <si>
    <t>E DATE</t>
  </si>
  <si>
    <t>Los Angeles / Orange / Ventura / Edwards AFB (excluding the City of Santa Monica)</t>
  </si>
  <si>
    <t>County</t>
  </si>
  <si>
    <t>MM/DD/YY</t>
  </si>
  <si>
    <t>HHMM</t>
  </si>
  <si>
    <t>Source Type</t>
  </si>
  <si>
    <t>Business Unit</t>
  </si>
  <si>
    <t>Approp Reference</t>
  </si>
  <si>
    <t>(4c)</t>
  </si>
  <si>
    <t>Reporting Struc (X###)</t>
  </si>
  <si>
    <r>
      <rPr>
        <sz val="6"/>
        <rFont val="Arial"/>
        <family val="2"/>
      </rPr>
      <t>(12a)</t>
    </r>
    <r>
      <rPr>
        <b/>
        <sz val="9"/>
        <rFont val="Arial"/>
        <family val="2"/>
      </rPr>
      <t xml:space="preserve">    FI$CAL EMP/SUPPLIER ID#</t>
    </r>
  </si>
  <si>
    <r>
      <rPr>
        <sz val="6"/>
        <color rgb="FF000000"/>
        <rFont val="Arial"/>
        <family val="2"/>
      </rPr>
      <t>(12b)</t>
    </r>
    <r>
      <rPr>
        <b/>
        <sz val="7"/>
        <color indexed="8"/>
        <rFont val="Arial"/>
        <family val="2"/>
      </rPr>
      <t xml:space="preserve">       </t>
    </r>
    <r>
      <rPr>
        <b/>
        <sz val="9"/>
        <color rgb="FF000000"/>
        <rFont val="Arial"/>
        <family val="2"/>
      </rPr>
      <t>FI$CAL CHARTFIELDS</t>
    </r>
  </si>
  <si>
    <t>Please use the "Checklist" tab to review and confirm items/amounts were entered accurately before submitting.</t>
  </si>
  <si>
    <t>A business trip that crosses months may be combined on one TEC form (one claim per trip) as long as it is within the same fiscal year; travel that overlaps FYs must account for each FY's activities separately. Multiple trips within the same month may be listed on one TEC form. Out-of-state expenses must be submitted separately from from in-state expenses.</t>
  </si>
  <si>
    <r>
      <rPr>
        <b/>
        <sz val="10"/>
        <rFont val="Arial"/>
        <family val="2"/>
      </rPr>
      <t>Transit subsidy claims</t>
    </r>
    <r>
      <rPr>
        <sz val="10"/>
        <rFont val="Arial"/>
        <family val="2"/>
      </rPr>
      <t xml:space="preserve"> – refer to the Transit TEC Job Aid, found on the Transit Subsidy page on the HUB, for detailed instructions on completing a Transit Subsidy TEC reimbursement request.</t>
    </r>
  </si>
  <si>
    <t>Only enter SSN for first-time claimant (see more details under #12a -"FI$CAL EMP/SUPPLIER ID#" below).</t>
  </si>
  <si>
    <r>
      <t xml:space="preserve">1.   </t>
    </r>
    <r>
      <rPr>
        <b/>
        <sz val="10"/>
        <rFont val="Arial"/>
        <family val="2"/>
      </rPr>
      <t>DATE</t>
    </r>
    <r>
      <rPr>
        <sz val="10"/>
        <rFont val="Arial"/>
        <family val="2"/>
      </rPr>
      <t xml:space="preserve"> – Enter each date of the trip in MM/DD/YY format.</t>
    </r>
  </si>
  <si>
    <r>
      <t xml:space="preserve">3.   </t>
    </r>
    <r>
      <rPr>
        <b/>
        <sz val="10"/>
        <rFont val="Arial"/>
        <family val="2"/>
      </rPr>
      <t>LOCATION</t>
    </r>
    <r>
      <rPr>
        <sz val="10"/>
        <rFont val="Arial"/>
        <family val="2"/>
      </rPr>
      <t xml:space="preserve"> – Enter the location where the expenses were incurred. Claims for lodging and/or meal reimbursement within 50 miles from headquarters may be taxable.</t>
    </r>
  </si>
  <si>
    <t>(6a)</t>
  </si>
  <si>
    <r>
      <rPr>
        <sz val="6"/>
        <rFont val="Arial"/>
        <family val="2"/>
      </rPr>
      <t xml:space="preserve">(6b)  </t>
    </r>
    <r>
      <rPr>
        <b/>
        <sz val="6"/>
        <rFont val="Arial"/>
        <family val="2"/>
      </rPr>
      <t>MEALS PROVIDED</t>
    </r>
  </si>
  <si>
    <t>(6c)</t>
  </si>
  <si>
    <r>
      <t xml:space="preserve">5.   </t>
    </r>
    <r>
      <rPr>
        <b/>
        <sz val="10"/>
        <rFont val="Arial"/>
        <family val="2"/>
      </rPr>
      <t>DURATION</t>
    </r>
    <r>
      <rPr>
        <sz val="10"/>
        <rFont val="Arial"/>
        <family val="2"/>
      </rPr>
      <t xml:space="preserve"> – Select the correct duration from the drop-down menu for each day of the trip: 
FULL - full day of travel during a multi-day trip (24 hours); HALF - the first or last day of travel of a multi-day trip, or a single day trip that is more than 12 but less than 24 hours; N/A - a single day trip that is less than 12 hours.</t>
    </r>
  </si>
  <si>
    <r>
      <t xml:space="preserve">12a.   </t>
    </r>
    <r>
      <rPr>
        <b/>
        <sz val="10"/>
        <rFont val="Arial"/>
        <family val="2"/>
      </rPr>
      <t xml:space="preserve">FI$CAL EMP/SUPPLIER ID#  </t>
    </r>
    <r>
      <rPr>
        <sz val="10"/>
        <rFont val="Arial"/>
        <family val="2"/>
      </rPr>
      <t>– Enter Claimant’s FI$Cal EMP or Supplier ID#.</t>
    </r>
  </si>
  <si>
    <r>
      <t xml:space="preserve">12b. </t>
    </r>
    <r>
      <rPr>
        <b/>
        <sz val="10"/>
        <rFont val="Arial"/>
        <family val="2"/>
      </rPr>
      <t xml:space="preserve">FI$CAL CHARTFIELDS </t>
    </r>
    <r>
      <rPr>
        <sz val="10"/>
        <rFont val="Arial"/>
        <family val="2"/>
      </rPr>
      <t xml:space="preserve"> – Enter the FI$Cal coding for the expense. </t>
    </r>
  </si>
  <si>
    <t>All fields are required except for Project ID and Activity ID - only required when expenses are charged to a specific project; or Source Type – only required when expenses are billable/reimbursable.</t>
  </si>
  <si>
    <r>
      <rPr>
        <sz val="6"/>
        <rFont val="Arial"/>
        <family val="2"/>
      </rPr>
      <t>(15)</t>
    </r>
    <r>
      <rPr>
        <sz val="8"/>
        <rFont val="Arial"/>
        <family val="2"/>
      </rPr>
      <t xml:space="preserve"> I HEREBY CERTIFY that the above is a true statement of the travel expenses incurred by me in accordance with the State of California travel reimbursement policy and guidelines as adopted by the Judicial Council of California.</t>
    </r>
  </si>
  <si>
    <r>
      <rPr>
        <sz val="6"/>
        <rFont val="Arial"/>
        <family val="2"/>
      </rPr>
      <t xml:space="preserve">(16) </t>
    </r>
    <r>
      <rPr>
        <b/>
        <sz val="6"/>
        <rFont val="Arial"/>
        <family val="2"/>
      </rPr>
      <t xml:space="preserve"> SIGNATURE, OFFICER APPROVING TRAVEL AND PAYMENT</t>
    </r>
  </si>
  <si>
    <r>
      <t xml:space="preserve">15. </t>
    </r>
    <r>
      <rPr>
        <b/>
        <sz val="10"/>
        <rFont val="Arial"/>
        <family val="2"/>
      </rPr>
      <t>CLAIMANT'S CERTIFICATION, SIGNATURE AND DATE</t>
    </r>
    <r>
      <rPr>
        <sz val="10"/>
        <rFont val="Arial"/>
        <family val="2"/>
      </rPr>
      <t xml:space="preserve"> – Claimant must sign form, certifying the claimed expenses are accurate and were actually incurred while on judicial branch business, and that all supporting documentation is included. Submit complete and signed pdf file to approving manager or supervisor.</t>
    </r>
  </si>
  <si>
    <r>
      <t xml:space="preserve">16. </t>
    </r>
    <r>
      <rPr>
        <b/>
        <sz val="10"/>
        <rFont val="Arial"/>
        <family val="2"/>
      </rPr>
      <t>SIGNATURE AND DATE OF APPROVING OFFICER</t>
    </r>
    <r>
      <rPr>
        <sz val="10"/>
        <rFont val="Arial"/>
        <family val="2"/>
      </rPr>
      <t xml:space="preserve"> –  Approving officer must sign form, certifying the necessity, accuracy, and reasonableness of the expenses for which reimbursement is claimed.</t>
    </r>
  </si>
  <si>
    <r>
      <t xml:space="preserve">2.  </t>
    </r>
    <r>
      <rPr>
        <b/>
        <sz val="10"/>
        <rFont val="Arial"/>
        <family val="2"/>
      </rPr>
      <t xml:space="preserve"> TIME </t>
    </r>
    <r>
      <rPr>
        <sz val="10"/>
        <rFont val="Arial"/>
        <family val="2"/>
      </rPr>
      <t>– Enter time in HHMM, 24-hour format (i.e., 5:00pm = 1700), using the top cell for start time and bottom cell for end time. For trips of 24 hours or more, only enter start time on first day of trip and end time on last day of each trip, times are not required for the days in between. Time is required when claiming meal reimbursement.</t>
    </r>
  </si>
  <si>
    <r>
      <t xml:space="preserve">13. </t>
    </r>
    <r>
      <rPr>
        <b/>
        <sz val="10"/>
        <rFont val="Arial"/>
        <family val="2"/>
      </rPr>
      <t>NORMAL WORK HOURS</t>
    </r>
    <r>
      <rPr>
        <sz val="10"/>
        <rFont val="Arial"/>
        <family val="2"/>
      </rPr>
      <t xml:space="preserve"> - Enter claimant's regular work schedule (ex: 8:00am-5:00pm)</t>
    </r>
  </si>
  <si>
    <r>
      <t xml:space="preserve">7.   </t>
    </r>
    <r>
      <rPr>
        <b/>
        <sz val="10"/>
        <rFont val="Arial"/>
        <family val="2"/>
      </rPr>
      <t>TRANSPORTATION</t>
    </r>
    <r>
      <rPr>
        <sz val="10"/>
        <rFont val="Arial"/>
        <family val="2"/>
      </rPr>
      <t xml:space="preserve"> – Traveler should use the most efficient and least costly method.</t>
    </r>
  </si>
  <si>
    <t>GSA lodging rates are established per the federal fiscal year, October through September, and are subject to change annually.</t>
  </si>
  <si>
    <t>In-state lodging county was selected from drop-down menu.</t>
  </si>
  <si>
    <t xml:space="preserve">Duration was selected from drop-down menu for each date of travel. </t>
  </si>
  <si>
    <t>M&amp;IE</t>
  </si>
  <si>
    <t>ADJUSTED M&amp;IE</t>
  </si>
  <si>
    <r>
      <t xml:space="preserve">6a.   </t>
    </r>
    <r>
      <rPr>
        <b/>
        <sz val="10"/>
        <rFont val="Arial"/>
        <family val="2"/>
      </rPr>
      <t>MEALS &amp; INCIDENTAL EXPENSE (M&amp;IE)</t>
    </r>
    <r>
      <rPr>
        <sz val="10"/>
        <rFont val="Arial"/>
        <family val="2"/>
      </rPr>
      <t xml:space="preserve"> – Enter actual cost of meals and incidental expenses up to the applicable rate for each day of travel. For travel on or after January 1, 2025, actual M&amp;IE will be reimbursed up to the maximum standard daily rate of $68. Reimbursement rates are based on the travel timeframes outlined below:</t>
    </r>
  </si>
  <si>
    <r>
      <t xml:space="preserve">6c.   </t>
    </r>
    <r>
      <rPr>
        <b/>
        <sz val="10"/>
        <rFont val="Arial"/>
        <family val="2"/>
      </rPr>
      <t xml:space="preserve">ADJUSTED M&amp;IE </t>
    </r>
    <r>
      <rPr>
        <sz val="10"/>
        <rFont val="Arial"/>
        <family val="2"/>
      </rPr>
      <t xml:space="preserve"> – The adjusted M&amp;IE reimbursement will auto-calculate. </t>
    </r>
  </si>
  <si>
    <r>
      <t xml:space="preserve">4a.   </t>
    </r>
    <r>
      <rPr>
        <b/>
        <sz val="10"/>
        <rFont val="Arial"/>
        <family val="2"/>
      </rPr>
      <t>IN-STATE LODGING COUNTY</t>
    </r>
    <r>
      <rPr>
        <sz val="10"/>
        <rFont val="Arial"/>
        <family val="2"/>
      </rPr>
      <t xml:space="preserve"> – Select the correct county from the drop-down menu. </t>
    </r>
  </si>
  <si>
    <t xml:space="preserve"> *If the room rate exceeds the maximum authorized rate, this cell will turn red. You may continue completing and submitting the TEC, but a pre-approved Request for Exception to Maximum Lodging Rates form must also be submitted, or the claim must be reduced accordingly. </t>
  </si>
  <si>
    <t>*For out-of-state lodging, leave Column 4a blank. Enter city and state under Column 3 “Location” and enter lodging rate paid in Column 4c "Lodging Rate Paid". The preapproved Out-of-State Travel Request form must be submitted with the TEC.</t>
  </si>
  <si>
    <r>
      <t xml:space="preserve">4b.   </t>
    </r>
    <r>
      <rPr>
        <b/>
        <sz val="10"/>
        <rFont val="Arial"/>
        <family val="2"/>
      </rPr>
      <t>MAX LODGING RATE</t>
    </r>
    <r>
      <rPr>
        <sz val="10"/>
        <rFont val="Arial"/>
        <family val="2"/>
      </rPr>
      <t xml:space="preserve"> – The applicable max lodging rate for the selected county will auto-populate (see Lodging Rates tab).</t>
    </r>
  </si>
  <si>
    <t>"X" was entered or selected from drop-down for any meals that were provided (to be deducted from daily M&amp;IE reimbursement rate).</t>
  </si>
  <si>
    <r>
      <rPr>
        <i/>
        <sz val="10"/>
        <rFont val="Arial"/>
        <family val="2"/>
      </rPr>
      <t>Lodging paid through JCC Room Block</t>
    </r>
    <r>
      <rPr>
        <sz val="10"/>
        <rFont val="Arial"/>
        <family val="2"/>
      </rPr>
      <t xml:space="preserve"> - Leave Columns 4a and 4c blank. Note "Hotel Room Block" in Box 11 and, if available, submit receipt.</t>
    </r>
  </si>
  <si>
    <t>PAID</t>
  </si>
  <si>
    <r>
      <t xml:space="preserve">4c.   </t>
    </r>
    <r>
      <rPr>
        <b/>
        <sz val="10"/>
        <rFont val="Arial"/>
        <family val="2"/>
      </rPr>
      <t xml:space="preserve">LODGING RATE PAID </t>
    </r>
    <r>
      <rPr>
        <sz val="10"/>
        <rFont val="Arial"/>
        <family val="2"/>
      </rPr>
      <t>– Each day of lodging must be listed separately on the form. Enter the room rate paid each day in the top cell. In the bottom cell, enter the taxes and applicable fees paid each day. Regardless of whether reimbursement is being sought through this TEC or lodging was booked and paid through Concur, the hotel receipt displaying room rate, taxes, etc. and zero balance due must be submitted with the TEC. Hotel Tax Waiver form must be submitted to the hotel on check-in; if waiver is declined, note this in Box 11.</t>
    </r>
  </si>
  <si>
    <r>
      <rPr>
        <i/>
        <sz val="10"/>
        <rFont val="Arial"/>
        <family val="2"/>
      </rPr>
      <t>Lodging paid with VCN card through Concur</t>
    </r>
    <r>
      <rPr>
        <sz val="10"/>
        <rFont val="Arial"/>
        <family val="2"/>
      </rPr>
      <t xml:space="preserve"> - Select the correct county from the drop-down menu in Column 4a. In Column 4c, under Lodging Rate Paid, enter "VCN". This will turn the cell red. You may continue completing and submitting the form but be sure to note "Lodging Paid by VCN" on hotel receipt and submit with TEC.</t>
    </r>
  </si>
  <si>
    <r>
      <t xml:space="preserve">6b.   </t>
    </r>
    <r>
      <rPr>
        <b/>
        <sz val="10"/>
        <rFont val="Arial"/>
        <family val="2"/>
      </rPr>
      <t>MEALS PROVIDED</t>
    </r>
    <r>
      <rPr>
        <sz val="10"/>
        <rFont val="Arial"/>
        <family val="2"/>
      </rPr>
      <t xml:space="preserve"> – If any meals were provided to the traveler free of charge (i.e., meals provided at a conference), enter or select "X" in the appropriate column. The applicable meal rate from the table below will be deducted from the daily M&amp;IE reimbursement rate.</t>
    </r>
  </si>
  <si>
    <t>Applicable Meal Rate</t>
  </si>
  <si>
    <r>
      <t xml:space="preserve">      D.  </t>
    </r>
    <r>
      <rPr>
        <b/>
        <sz val="10"/>
        <rFont val="Arial"/>
        <family val="2"/>
      </rPr>
      <t>PRIVATE CAR - MILEAGE</t>
    </r>
    <r>
      <rPr>
        <sz val="10"/>
        <rFont val="Arial"/>
        <family val="2"/>
      </rPr>
      <t>: Under "Miles", enter number of miles driven. Applicable mileage rate will auto-populate in the "Rate" column and total amount of mileage reimbursement will auto-calculate. Date must be entered in Column 1 in order for mileage to be calculated correctly. Private vehicle license # must be entered in Box 14 for parking and/or mileage reimbursement. When trip starts from home, mileage should be calculated fom headquarters or home, whichever results in the lesser distance. PDF of route (from Google Maps/ MapQuest/etc.) that ties to mileage claimed must be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</si>
</sst>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00"/>
    <numFmt numFmtId="165" formatCode="mm/dd/yy;@"/>
    <numFmt numFmtId="166" formatCode="&quot;$&quot;#,##0.000"/>
    <numFmt numFmtId="167" formatCode="0.000"/>
  </numFmts>
  <fonts count="37" x14ac:knownFonts="1">
    <font>
      <sz val="10"/>
      <name val="Arial"/>
      <family val="2"/>
    </font>
    <font>
      <sz val="11"/>
      <color theme="1"/>
      <name val="Calibri"/>
      <family val="2"/>
      <scheme val="minor"/>
    </font>
    <font>
      <sz val="10"/>
      <name val="Arial"/>
      <family val="2"/>
    </font>
    <font>
      <sz val="6"/>
      <name val="Arial"/>
      <family val="2"/>
    </font>
    <font>
      <sz val="12"/>
      <name val="Arial"/>
      <family val="2"/>
    </font>
    <font>
      <sz val="8"/>
      <name val="Arial"/>
      <family val="2"/>
    </font>
    <font>
      <sz val="11"/>
      <name val="Arial"/>
      <family val="2"/>
    </font>
    <font>
      <sz val="7"/>
      <color indexed="62"/>
      <name val="Arial"/>
      <family val="2"/>
    </font>
    <font>
      <sz val="8"/>
      <color indexed="40"/>
      <name val="Arial"/>
      <family val="2"/>
    </font>
    <font>
      <sz val="8"/>
      <color indexed="62"/>
      <name val="Arial"/>
      <family val="2"/>
    </font>
    <font>
      <b/>
      <sz val="6"/>
      <name val="Arial"/>
      <family val="2"/>
    </font>
    <font>
      <b/>
      <sz val="10"/>
      <name val="Arial"/>
      <family val="2"/>
    </font>
    <font>
      <b/>
      <sz val="7"/>
      <name val="Arial"/>
      <family val="2"/>
    </font>
    <font>
      <b/>
      <sz val="9"/>
      <name val="Arial"/>
      <family val="2"/>
    </font>
    <font>
      <b/>
      <sz val="8"/>
      <name val="Arial"/>
      <family val="2"/>
    </font>
    <font>
      <sz val="7"/>
      <name val="Arial"/>
      <family val="2"/>
    </font>
    <font>
      <sz val="10"/>
      <name val="Arial"/>
      <family val="2"/>
    </font>
    <font>
      <b/>
      <sz val="16"/>
      <name val="Arial"/>
      <family val="2"/>
    </font>
    <font>
      <sz val="10"/>
      <color rgb="FFFF0000"/>
      <name val="Arial"/>
      <family val="2"/>
    </font>
    <font>
      <i/>
      <sz val="10"/>
      <name val="Arial"/>
      <family val="2"/>
    </font>
    <font>
      <sz val="9"/>
      <name val="Arial"/>
      <family val="2"/>
    </font>
    <font>
      <b/>
      <sz val="7"/>
      <color indexed="8"/>
      <name val="Arial"/>
      <family val="2"/>
    </font>
    <font>
      <u/>
      <sz val="10"/>
      <color theme="10"/>
      <name val="Arial"/>
      <family val="2"/>
    </font>
    <font>
      <u/>
      <sz val="8"/>
      <color theme="10"/>
      <name val="Arial"/>
      <family val="2"/>
    </font>
    <font>
      <sz val="8"/>
      <color rgb="FF002060"/>
      <name val="Arial"/>
      <family val="2"/>
    </font>
    <font>
      <sz val="10"/>
      <color theme="1"/>
      <name val="Arial"/>
      <family val="2"/>
    </font>
    <font>
      <b/>
      <sz val="10"/>
      <color rgb="FF002060"/>
      <name val="Arial"/>
      <family val="2"/>
    </font>
    <font>
      <b/>
      <i/>
      <sz val="7"/>
      <name val="Arial"/>
      <family val="2"/>
    </font>
    <font>
      <b/>
      <sz val="22"/>
      <color theme="1"/>
      <name val="Calibri"/>
      <family val="2"/>
      <scheme val="minor"/>
    </font>
    <font>
      <b/>
      <sz val="10"/>
      <color rgb="FFFF0000"/>
      <name val="Arial"/>
      <family val="2"/>
    </font>
    <font>
      <i/>
      <sz val="9"/>
      <name val="Arial"/>
      <family val="2"/>
    </font>
    <font>
      <sz val="6"/>
      <color indexed="8"/>
      <name val="Arial"/>
      <family val="2"/>
    </font>
    <font>
      <b/>
      <sz val="9"/>
      <color rgb="FF000000"/>
      <name val="Arial"/>
      <family val="2"/>
    </font>
    <font>
      <sz val="6"/>
      <color rgb="FF000000"/>
      <name val="Arial"/>
      <family val="2"/>
    </font>
    <font>
      <b/>
      <sz val="10"/>
      <color theme="1"/>
      <name val="Arial"/>
      <family val="2"/>
    </font>
    <font>
      <i/>
      <sz val="10"/>
      <color theme="1"/>
      <name val="Arial"/>
      <family val="2"/>
    </font>
    <font>
      <b/>
      <i/>
      <sz val="10"/>
      <color theme="1"/>
      <name val="Arial"/>
      <family val="2"/>
    </font>
  </fonts>
  <fills count="14">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49"/>
        <bgColor indexed="49"/>
      </patternFill>
    </fill>
    <fill>
      <patternFill patternType="solid">
        <fgColor indexed="9"/>
        <bgColor indexed="64"/>
      </patternFill>
    </fill>
    <fill>
      <patternFill patternType="solid">
        <fgColor rgb="FFFFFF00"/>
        <bgColor indexed="64"/>
      </patternFill>
    </fill>
    <fill>
      <patternFill patternType="solid">
        <fgColor indexed="41"/>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indexed="65"/>
        <bgColor indexed="64"/>
      </patternFill>
    </fill>
  </fills>
  <borders count="64">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auto="1"/>
      </left>
      <right style="thin">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top/>
      <bottom/>
      <diagonal/>
    </border>
    <border>
      <left/>
      <right style="medium">
        <color indexed="64"/>
      </right>
      <top/>
      <bottom/>
      <diagonal/>
    </border>
  </borders>
  <cellStyleXfs count="5">
    <xf numFmtId="0" fontId="0" fillId="2" borderId="0"/>
    <xf numFmtId="0" fontId="16" fillId="2" borderId="0"/>
    <xf numFmtId="0" fontId="22" fillId="2" borderId="0" applyNumberFormat="0" applyFill="0" applyBorder="0" applyAlignment="0" applyProtection="0"/>
    <xf numFmtId="0" fontId="1" fillId="0" borderId="0"/>
    <xf numFmtId="44" fontId="1" fillId="0" borderId="0" applyFont="0" applyFill="0" applyBorder="0" applyAlignment="0" applyProtection="0"/>
  </cellStyleXfs>
  <cellXfs count="400">
    <xf numFmtId="0" fontId="0" fillId="2" borderId="0" xfId="0"/>
    <xf numFmtId="0" fontId="0" fillId="3" borderId="0" xfId="0" applyFill="1"/>
    <xf numFmtId="0" fontId="0" fillId="4" borderId="0" xfId="0" applyFill="1"/>
    <xf numFmtId="0" fontId="0" fillId="5" borderId="0" xfId="0" applyFill="1"/>
    <xf numFmtId="0" fontId="0" fillId="5" borderId="1" xfId="0" applyFill="1" applyBorder="1"/>
    <xf numFmtId="0" fontId="3" fillId="5" borderId="9" xfId="0" applyFont="1" applyFill="1" applyBorder="1" applyAlignment="1">
      <alignment horizontal="left" vertical="top"/>
    </xf>
    <xf numFmtId="0" fontId="0" fillId="5" borderId="10" xfId="0" applyFill="1" applyBorder="1"/>
    <xf numFmtId="0" fontId="0" fillId="5" borderId="9" xfId="0" applyFill="1" applyBorder="1"/>
    <xf numFmtId="0" fontId="0" fillId="5" borderId="11" xfId="0" applyFill="1" applyBorder="1"/>
    <xf numFmtId="0" fontId="3" fillId="3" borderId="0" xfId="0" applyFont="1" applyFill="1"/>
    <xf numFmtId="0" fontId="3" fillId="4" borderId="0" xfId="0" applyFont="1" applyFill="1"/>
    <xf numFmtId="0" fontId="3" fillId="2" borderId="0" xfId="0" applyFont="1"/>
    <xf numFmtId="0" fontId="3" fillId="5" borderId="25" xfId="0" applyFont="1" applyFill="1" applyBorder="1" applyAlignment="1">
      <alignment horizontal="center" vertical="center"/>
    </xf>
    <xf numFmtId="0" fontId="3" fillId="4" borderId="0" xfId="0" applyFont="1" applyFill="1" applyAlignment="1">
      <alignment horizontal="left"/>
    </xf>
    <xf numFmtId="0" fontId="5" fillId="2" borderId="0" xfId="0" applyFont="1" applyAlignment="1">
      <alignment horizontal="left"/>
    </xf>
    <xf numFmtId="0" fontId="5" fillId="8" borderId="0" xfId="0" applyFont="1" applyFill="1"/>
    <xf numFmtId="0" fontId="10" fillId="7" borderId="18" xfId="0" applyFont="1" applyFill="1" applyBorder="1" applyAlignment="1">
      <alignment horizontal="left" vertical="top"/>
    </xf>
    <xf numFmtId="0" fontId="10" fillId="7" borderId="0" xfId="0" applyFont="1" applyFill="1" applyAlignment="1">
      <alignment horizontal="left" vertical="top"/>
    </xf>
    <xf numFmtId="0" fontId="10" fillId="7" borderId="19" xfId="0" applyFont="1" applyFill="1" applyBorder="1" applyAlignment="1">
      <alignment horizontal="left" vertical="top"/>
    </xf>
    <xf numFmtId="0" fontId="3" fillId="2" borderId="0" xfId="0" applyFont="1" applyAlignment="1">
      <alignment horizontal="left"/>
    </xf>
    <xf numFmtId="0" fontId="5" fillId="2" borderId="0" xfId="0" applyFont="1"/>
    <xf numFmtId="0" fontId="3" fillId="2" borderId="0" xfId="0" applyFont="1" applyAlignment="1">
      <alignment horizontal="center" vertical="center"/>
    </xf>
    <xf numFmtId="0" fontId="3" fillId="2" borderId="0" xfId="0" quotePrefix="1" applyFont="1"/>
    <xf numFmtId="49" fontId="5" fillId="2" borderId="0" xfId="0" applyNumberFormat="1" applyFont="1" applyAlignment="1">
      <alignment horizontal="center" vertical="center"/>
    </xf>
    <xf numFmtId="49" fontId="5" fillId="2" borderId="0" xfId="0" applyNumberFormat="1" applyFont="1"/>
    <xf numFmtId="0" fontId="3" fillId="2" borderId="42" xfId="0" applyFont="1" applyBorder="1"/>
    <xf numFmtId="49" fontId="0" fillId="2" borderId="0" xfId="0" applyNumberFormat="1"/>
    <xf numFmtId="165" fontId="0" fillId="2" borderId="0" xfId="0" applyNumberFormat="1"/>
    <xf numFmtId="165" fontId="0" fillId="2" borderId="35" xfId="0" applyNumberFormat="1" applyBorder="1"/>
    <xf numFmtId="166" fontId="0" fillId="2" borderId="0" xfId="0" applyNumberFormat="1"/>
    <xf numFmtId="166" fontId="0" fillId="2" borderId="35" xfId="0" applyNumberFormat="1" applyBorder="1"/>
    <xf numFmtId="14" fontId="0" fillId="2" borderId="0" xfId="0" applyNumberFormat="1"/>
    <xf numFmtId="0" fontId="16" fillId="3" borderId="0" xfId="1" applyFill="1"/>
    <xf numFmtId="0" fontId="16" fillId="2" borderId="0" xfId="1"/>
    <xf numFmtId="0" fontId="16" fillId="5" borderId="0" xfId="1" applyFill="1"/>
    <xf numFmtId="0" fontId="16" fillId="0" borderId="0" xfId="1" applyFill="1"/>
    <xf numFmtId="0" fontId="0" fillId="5" borderId="0" xfId="1" applyFont="1" applyFill="1"/>
    <xf numFmtId="0" fontId="5" fillId="5" borderId="30" xfId="0" applyFont="1" applyFill="1" applyBorder="1" applyAlignment="1">
      <alignment horizontal="center" vertical="center"/>
    </xf>
    <xf numFmtId="0" fontId="15" fillId="5" borderId="28" xfId="0" applyFont="1" applyFill="1" applyBorder="1" applyAlignment="1">
      <alignment horizontal="center" vertical="center"/>
    </xf>
    <xf numFmtId="49" fontId="5" fillId="5" borderId="35" xfId="0" applyNumberFormat="1" applyFont="1" applyFill="1" applyBorder="1" applyAlignment="1" applyProtection="1">
      <alignment horizontal="center" vertical="center"/>
      <protection locked="0"/>
    </xf>
    <xf numFmtId="49" fontId="5" fillId="5" borderId="34" xfId="0" applyNumberFormat="1" applyFont="1" applyFill="1" applyBorder="1" applyAlignment="1" applyProtection="1">
      <alignment horizontal="center" vertical="center"/>
      <protection locked="0"/>
    </xf>
    <xf numFmtId="0" fontId="0" fillId="5" borderId="0" xfId="1" applyFont="1" applyFill="1" applyAlignment="1">
      <alignment horizontal="left" vertical="top"/>
    </xf>
    <xf numFmtId="0" fontId="0" fillId="5" borderId="0" xfId="1" applyFont="1" applyFill="1" applyAlignment="1">
      <alignment vertical="top" wrapText="1"/>
    </xf>
    <xf numFmtId="0" fontId="16" fillId="5" borderId="0" xfId="1" applyFill="1" applyAlignment="1">
      <alignment horizontal="left" vertical="top" wrapText="1"/>
    </xf>
    <xf numFmtId="0" fontId="2" fillId="3" borderId="0" xfId="1" applyFont="1" applyFill="1"/>
    <xf numFmtId="0" fontId="2" fillId="2" borderId="0" xfId="1" applyFont="1"/>
    <xf numFmtId="0" fontId="0" fillId="5" borderId="0" xfId="1" applyFont="1" applyFill="1" applyAlignment="1">
      <alignment vertical="top"/>
    </xf>
    <xf numFmtId="0" fontId="26" fillId="5" borderId="0" xfId="1" applyFont="1" applyFill="1" applyAlignment="1">
      <alignment horizontal="left" vertical="top"/>
    </xf>
    <xf numFmtId="0" fontId="0" fillId="0" borderId="7" xfId="0" applyFill="1" applyBorder="1"/>
    <xf numFmtId="0" fontId="6" fillId="0" borderId="0" xfId="0" applyFont="1" applyFill="1"/>
    <xf numFmtId="0" fontId="0" fillId="10" borderId="18" xfId="0" applyFill="1" applyBorder="1"/>
    <xf numFmtId="0" fontId="0" fillId="10" borderId="20" xfId="0" applyFill="1" applyBorder="1"/>
    <xf numFmtId="0" fontId="6" fillId="10" borderId="7" xfId="0" applyFont="1" applyFill="1" applyBorder="1"/>
    <xf numFmtId="0" fontId="6" fillId="10" borderId="8" xfId="0" applyFont="1" applyFill="1" applyBorder="1" applyAlignment="1">
      <alignment vertical="center"/>
    </xf>
    <xf numFmtId="0" fontId="0" fillId="10" borderId="0" xfId="0" applyFill="1"/>
    <xf numFmtId="0" fontId="0" fillId="10" borderId="19" xfId="0" applyFill="1" applyBorder="1" applyAlignment="1">
      <alignment vertical="center"/>
    </xf>
    <xf numFmtId="0" fontId="0" fillId="0" borderId="19" xfId="0" applyFill="1" applyBorder="1"/>
    <xf numFmtId="0" fontId="0" fillId="0" borderId="19" xfId="0" applyFill="1" applyBorder="1" applyAlignment="1">
      <alignment wrapText="1"/>
    </xf>
    <xf numFmtId="0" fontId="25" fillId="0" borderId="19" xfId="0" applyFont="1" applyFill="1" applyBorder="1" applyAlignment="1">
      <alignment vertical="center"/>
    </xf>
    <xf numFmtId="0" fontId="0" fillId="0" borderId="0" xfId="0" applyFill="1"/>
    <xf numFmtId="0" fontId="0" fillId="0" borderId="18" xfId="0" applyFill="1" applyBorder="1" applyAlignment="1">
      <alignment vertical="top"/>
    </xf>
    <xf numFmtId="0" fontId="0" fillId="10" borderId="18" xfId="0" applyFill="1" applyBorder="1" applyAlignment="1">
      <alignment vertical="top"/>
    </xf>
    <xf numFmtId="0" fontId="3" fillId="5" borderId="28" xfId="0" applyFont="1" applyFill="1" applyBorder="1" applyAlignment="1">
      <alignment horizontal="center" vertical="center"/>
    </xf>
    <xf numFmtId="49" fontId="9" fillId="8" borderId="48" xfId="0" applyNumberFormat="1" applyFont="1" applyFill="1" applyBorder="1" applyAlignment="1" applyProtection="1">
      <alignment horizontal="center" vertical="center"/>
      <protection locked="0"/>
    </xf>
    <xf numFmtId="49" fontId="3" fillId="5" borderId="39" xfId="0" applyNumberFormat="1" applyFont="1" applyFill="1" applyBorder="1" applyAlignment="1">
      <alignment horizontal="left" vertical="top"/>
    </xf>
    <xf numFmtId="0" fontId="3" fillId="5" borderId="21" xfId="0" applyFont="1" applyFill="1" applyBorder="1" applyAlignment="1">
      <alignment horizontal="center" vertical="center"/>
    </xf>
    <xf numFmtId="0" fontId="3" fillId="5" borderId="49" xfId="0" applyFont="1" applyFill="1" applyBorder="1" applyAlignment="1">
      <alignment horizontal="center" vertical="center"/>
    </xf>
    <xf numFmtId="0" fontId="5" fillId="5" borderId="34" xfId="0" applyFont="1" applyFill="1" applyBorder="1" applyAlignment="1" applyProtection="1">
      <alignment horizontal="center" vertical="center"/>
      <protection locked="0"/>
    </xf>
    <xf numFmtId="0" fontId="10" fillId="5" borderId="48" xfId="0" applyFont="1" applyFill="1" applyBorder="1" applyAlignment="1">
      <alignment horizontal="center" vertical="center"/>
    </xf>
    <xf numFmtId="0" fontId="10" fillId="5" borderId="43" xfId="0" applyFont="1" applyFill="1" applyBorder="1" applyAlignment="1">
      <alignment horizontal="center" vertical="center"/>
    </xf>
    <xf numFmtId="49" fontId="3" fillId="5" borderId="30" xfId="0" applyNumberFormat="1" applyFont="1" applyFill="1" applyBorder="1" applyAlignment="1">
      <alignment vertical="center"/>
    </xf>
    <xf numFmtId="49" fontId="3" fillId="5" borderId="30" xfId="0" applyNumberFormat="1" applyFont="1" applyFill="1" applyBorder="1" applyAlignment="1">
      <alignment horizontal="center" vertical="center"/>
    </xf>
    <xf numFmtId="0" fontId="11" fillId="5" borderId="0" xfId="1" applyFont="1" applyFill="1" applyAlignment="1">
      <alignment wrapText="1"/>
    </xf>
    <xf numFmtId="0" fontId="29" fillId="5" borderId="0" xfId="1" applyFont="1" applyFill="1"/>
    <xf numFmtId="0" fontId="18" fillId="3" borderId="0" xfId="1" applyFont="1" applyFill="1"/>
    <xf numFmtId="0" fontId="18" fillId="2" borderId="0" xfId="1" applyFont="1"/>
    <xf numFmtId="49" fontId="3" fillId="5" borderId="21" xfId="0" applyNumberFormat="1" applyFont="1" applyFill="1" applyBorder="1" applyAlignment="1">
      <alignment horizontal="center" vertical="center"/>
    </xf>
    <xf numFmtId="166" fontId="0" fillId="6" borderId="35" xfId="0" applyNumberFormat="1" applyFill="1" applyBorder="1"/>
    <xf numFmtId="0" fontId="15" fillId="5" borderId="0" xfId="0" applyFont="1" applyFill="1" applyAlignment="1">
      <alignment horizontal="left" vertical="top"/>
    </xf>
    <xf numFmtId="0" fontId="4" fillId="5" borderId="0" xfId="0" applyFont="1" applyFill="1" applyAlignment="1">
      <alignment horizontal="left" vertical="center"/>
    </xf>
    <xf numFmtId="0" fontId="15" fillId="2" borderId="0" xfId="0" applyFont="1" applyAlignment="1">
      <alignment horizontal="left"/>
    </xf>
    <xf numFmtId="0" fontId="15" fillId="5" borderId="9" xfId="0" applyFont="1" applyFill="1" applyBorder="1" applyAlignment="1">
      <alignment horizontal="left" vertical="top"/>
    </xf>
    <xf numFmtId="0" fontId="5" fillId="5" borderId="22" xfId="0" applyFont="1" applyFill="1" applyBorder="1" applyAlignment="1">
      <alignment vertical="center"/>
    </xf>
    <xf numFmtId="0" fontId="14" fillId="5" borderId="48" xfId="0" applyFont="1" applyFill="1" applyBorder="1" applyAlignment="1">
      <alignment horizontal="center" vertical="center" wrapText="1"/>
    </xf>
    <xf numFmtId="0" fontId="6" fillId="5" borderId="7" xfId="0" applyFont="1" applyFill="1" applyBorder="1" applyProtection="1">
      <protection locked="0"/>
    </xf>
    <xf numFmtId="0" fontId="3" fillId="5" borderId="43" xfId="0" applyFont="1" applyFill="1" applyBorder="1" applyAlignment="1">
      <alignment horizontal="center" vertical="center"/>
    </xf>
    <xf numFmtId="0" fontId="0" fillId="2" borderId="0" xfId="0" quotePrefix="1"/>
    <xf numFmtId="0" fontId="0" fillId="12" borderId="0" xfId="0" applyFill="1"/>
    <xf numFmtId="0" fontId="2" fillId="5" borderId="4" xfId="0" applyFont="1" applyFill="1" applyBorder="1" applyAlignment="1">
      <alignment horizontal="left" indent="2"/>
    </xf>
    <xf numFmtId="0" fontId="2" fillId="5" borderId="0" xfId="0" applyFont="1" applyFill="1" applyAlignment="1">
      <alignment horizontal="left" indent="2"/>
    </xf>
    <xf numFmtId="4" fontId="24" fillId="5" borderId="34" xfId="0" applyNumberFormat="1" applyFont="1" applyFill="1" applyBorder="1" applyAlignment="1" applyProtection="1">
      <alignment horizontal="right" vertical="center"/>
      <protection locked="0"/>
    </xf>
    <xf numFmtId="4" fontId="24" fillId="5" borderId="35" xfId="0" applyNumberFormat="1" applyFont="1" applyFill="1" applyBorder="1" applyAlignment="1" applyProtection="1">
      <alignment horizontal="right" vertical="center"/>
      <protection locked="0"/>
    </xf>
    <xf numFmtId="4" fontId="24" fillId="5" borderId="35" xfId="0" applyNumberFormat="1" applyFont="1" applyFill="1" applyBorder="1" applyAlignment="1" applyProtection="1">
      <alignment vertical="center"/>
      <protection locked="0"/>
    </xf>
    <xf numFmtId="165" fontId="11" fillId="2" borderId="0" xfId="0" applyNumberFormat="1" applyFont="1" applyAlignment="1">
      <alignment horizontal="center"/>
    </xf>
    <xf numFmtId="166" fontId="11" fillId="2" borderId="0" xfId="0" applyNumberFormat="1" applyFont="1" applyAlignment="1">
      <alignment horizontal="center"/>
    </xf>
    <xf numFmtId="0" fontId="8" fillId="5" borderId="0" xfId="0" applyFont="1" applyFill="1" applyAlignment="1">
      <alignment horizontal="left"/>
    </xf>
    <xf numFmtId="4" fontId="13" fillId="9" borderId="45" xfId="0" applyNumberFormat="1" applyFont="1" applyFill="1" applyBorder="1"/>
    <xf numFmtId="4" fontId="5" fillId="9" borderId="46" xfId="0" applyNumberFormat="1" applyFont="1" applyFill="1" applyBorder="1" applyAlignment="1">
      <alignment horizontal="right"/>
    </xf>
    <xf numFmtId="4" fontId="5" fillId="9" borderId="47" xfId="0" applyNumberFormat="1" applyFont="1" applyFill="1" applyBorder="1" applyAlignment="1">
      <alignment horizontal="right"/>
    </xf>
    <xf numFmtId="0" fontId="12" fillId="5" borderId="48"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48" xfId="0" applyFont="1" applyFill="1" applyBorder="1" applyAlignment="1">
      <alignment horizontal="center" vertical="center"/>
    </xf>
    <xf numFmtId="0" fontId="10" fillId="7" borderId="21" xfId="0" applyFont="1" applyFill="1" applyBorder="1" applyAlignment="1">
      <alignment horizontal="left" vertical="top"/>
    </xf>
    <xf numFmtId="0" fontId="10" fillId="7" borderId="22" xfId="0" applyFont="1" applyFill="1" applyBorder="1" applyAlignment="1">
      <alignment horizontal="left" vertical="top"/>
    </xf>
    <xf numFmtId="0" fontId="10" fillId="7" borderId="23" xfId="0" applyFont="1" applyFill="1" applyBorder="1" applyAlignment="1">
      <alignment horizontal="left" vertical="top"/>
    </xf>
    <xf numFmtId="0" fontId="10" fillId="7" borderId="21" xfId="0" applyFont="1" applyFill="1" applyBorder="1" applyAlignment="1">
      <alignment vertical="top"/>
    </xf>
    <xf numFmtId="0" fontId="10" fillId="7" borderId="22" xfId="0" applyFont="1" applyFill="1" applyBorder="1" applyAlignment="1">
      <alignment vertical="top"/>
    </xf>
    <xf numFmtId="0" fontId="11" fillId="7" borderId="22" xfId="0" applyFont="1" applyFill="1" applyBorder="1" applyAlignment="1">
      <alignment vertical="top"/>
    </xf>
    <xf numFmtId="0" fontId="11" fillId="7" borderId="23" xfId="0" applyFont="1" applyFill="1" applyBorder="1" applyAlignment="1">
      <alignment vertical="top"/>
    </xf>
    <xf numFmtId="0" fontId="2" fillId="7" borderId="20" xfId="0" applyFont="1" applyFill="1" applyBorder="1" applyAlignment="1" applyProtection="1">
      <alignment horizontal="left" vertical="top"/>
      <protection locked="0"/>
    </xf>
    <xf numFmtId="0" fontId="2" fillId="7" borderId="7" xfId="0" applyFont="1" applyFill="1" applyBorder="1" applyAlignment="1" applyProtection="1">
      <alignment horizontal="left" vertical="top"/>
      <protection locked="0"/>
    </xf>
    <xf numFmtId="0" fontId="2" fillId="7" borderId="8" xfId="0" applyFont="1" applyFill="1" applyBorder="1" applyAlignment="1" applyProtection="1">
      <alignment horizontal="left" vertical="top"/>
      <protection locked="0"/>
    </xf>
    <xf numFmtId="0" fontId="12" fillId="5" borderId="43" xfId="0" applyFont="1" applyFill="1" applyBorder="1" applyAlignment="1">
      <alignment horizontal="center" vertical="center" wrapText="1"/>
    </xf>
    <xf numFmtId="0" fontId="3" fillId="5" borderId="30"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54" xfId="0" applyFont="1" applyFill="1" applyBorder="1" applyAlignment="1">
      <alignment horizontal="center" vertical="center"/>
    </xf>
    <xf numFmtId="49" fontId="3" fillId="5" borderId="30" xfId="0" applyNumberFormat="1" applyFont="1" applyFill="1" applyBorder="1" applyAlignment="1">
      <alignment vertical="center" wrapText="1"/>
    </xf>
    <xf numFmtId="49" fontId="15" fillId="9" borderId="39" xfId="0" applyNumberFormat="1" applyFont="1" applyFill="1" applyBorder="1" applyAlignment="1">
      <alignment vertical="top"/>
    </xf>
    <xf numFmtId="0" fontId="0" fillId="5" borderId="0" xfId="1" applyFont="1" applyFill="1" applyAlignment="1">
      <alignment wrapText="1"/>
    </xf>
    <xf numFmtId="0" fontId="2" fillId="13" borderId="0" xfId="1" applyFont="1" applyFill="1"/>
    <xf numFmtId="0" fontId="2" fillId="13" borderId="0" xfId="1" applyFont="1" applyFill="1" applyAlignment="1">
      <alignment horizontal="left" vertical="center" wrapText="1"/>
    </xf>
    <xf numFmtId="0" fontId="2" fillId="13" borderId="18" xfId="1" applyFont="1" applyFill="1" applyBorder="1" applyAlignment="1">
      <alignment horizontal="left" vertical="center" wrapText="1"/>
    </xf>
    <xf numFmtId="6" fontId="2" fillId="13" borderId="19" xfId="1" applyNumberFormat="1" applyFont="1" applyFill="1" applyBorder="1" applyAlignment="1">
      <alignment horizontal="left" vertical="center" wrapText="1"/>
    </xf>
    <xf numFmtId="0" fontId="2" fillId="13" borderId="20" xfId="1" applyFont="1" applyFill="1" applyBorder="1" applyAlignment="1">
      <alignment horizontal="left" vertical="center" wrapText="1"/>
    </xf>
    <xf numFmtId="6" fontId="2" fillId="13" borderId="8" xfId="1" applyNumberFormat="1" applyFont="1" applyFill="1" applyBorder="1" applyAlignment="1">
      <alignment horizontal="left" vertical="center" wrapText="1"/>
    </xf>
    <xf numFmtId="0" fontId="0" fillId="13" borderId="0" xfId="1" applyFont="1" applyFill="1" applyAlignment="1">
      <alignment vertical="center"/>
    </xf>
    <xf numFmtId="0" fontId="0" fillId="13" borderId="0" xfId="1" applyFont="1" applyFill="1" applyAlignment="1">
      <alignment vertical="center" wrapText="1"/>
    </xf>
    <xf numFmtId="0" fontId="25" fillId="0" borderId="0" xfId="3" applyFont="1"/>
    <xf numFmtId="0" fontId="36" fillId="10" borderId="60" xfId="3" applyFont="1" applyFill="1" applyBorder="1" applyAlignment="1">
      <alignment horizontal="center" wrapText="1"/>
    </xf>
    <xf numFmtId="0" fontId="36" fillId="10" borderId="55" xfId="3" applyFont="1" applyFill="1" applyBorder="1" applyAlignment="1">
      <alignment horizontal="center" wrapText="1"/>
    </xf>
    <xf numFmtId="0" fontId="36" fillId="10" borderId="61" xfId="3" applyFont="1" applyFill="1" applyBorder="1" applyAlignment="1">
      <alignment horizontal="center" wrapText="1"/>
    </xf>
    <xf numFmtId="0" fontId="25" fillId="0" borderId="8" xfId="3" applyFont="1" applyBorder="1"/>
    <xf numFmtId="42" fontId="25" fillId="0" borderId="43" xfId="4" applyNumberFormat="1" applyFont="1" applyBorder="1"/>
    <xf numFmtId="41" fontId="25" fillId="0" borderId="43" xfId="4" applyNumberFormat="1" applyFont="1" applyBorder="1"/>
    <xf numFmtId="41" fontId="25" fillId="0" borderId="20" xfId="4" applyNumberFormat="1" applyFont="1" applyBorder="1"/>
    <xf numFmtId="0" fontId="25" fillId="0" borderId="41" xfId="3" applyFont="1" applyBorder="1"/>
    <xf numFmtId="42" fontId="25" fillId="0" borderId="42" xfId="4" applyNumberFormat="1" applyFont="1" applyBorder="1"/>
    <xf numFmtId="41" fontId="25" fillId="0" borderId="42" xfId="4" applyNumberFormat="1" applyFont="1" applyBorder="1"/>
    <xf numFmtId="41" fontId="25" fillId="0" borderId="39" xfId="4" applyNumberFormat="1" applyFont="1" applyBorder="1"/>
    <xf numFmtId="0" fontId="25" fillId="0" borderId="41" xfId="3" applyFont="1" applyBorder="1" applyAlignment="1">
      <alignment wrapText="1"/>
    </xf>
    <xf numFmtId="0" fontId="25" fillId="0" borderId="23" xfId="3" applyFont="1" applyBorder="1"/>
    <xf numFmtId="42" fontId="25" fillId="0" borderId="30" xfId="4" applyNumberFormat="1" applyFont="1" applyBorder="1"/>
    <xf numFmtId="41" fontId="25" fillId="0" borderId="30" xfId="4" applyNumberFormat="1" applyFont="1" applyBorder="1"/>
    <xf numFmtId="41" fontId="25" fillId="0" borderId="21" xfId="4" applyNumberFormat="1" applyFont="1" applyBorder="1"/>
    <xf numFmtId="0" fontId="0" fillId="3" borderId="0" xfId="1" applyFont="1" applyFill="1"/>
    <xf numFmtId="0" fontId="0" fillId="5" borderId="0" xfId="1" applyFont="1" applyFill="1" applyAlignment="1">
      <alignment horizontal="left" vertical="top" wrapText="1"/>
    </xf>
    <xf numFmtId="0" fontId="0" fillId="5" borderId="0" xfId="1" applyFont="1" applyFill="1" applyAlignment="1">
      <alignment horizontal="left" wrapText="1"/>
    </xf>
    <xf numFmtId="49" fontId="9" fillId="2" borderId="18" xfId="0" applyNumberFormat="1" applyFont="1" applyBorder="1" applyAlignment="1" applyProtection="1">
      <alignment horizontal="left"/>
      <protection locked="0"/>
    </xf>
    <xf numFmtId="49" fontId="9" fillId="2" borderId="0" xfId="0" applyNumberFormat="1" applyFont="1" applyAlignment="1" applyProtection="1">
      <alignment horizontal="left"/>
      <protection locked="0"/>
    </xf>
    <xf numFmtId="49" fontId="9" fillId="2" borderId="19" xfId="0" applyNumberFormat="1" applyFont="1" applyBorder="1" applyAlignment="1" applyProtection="1">
      <alignment horizontal="left"/>
      <protection locked="0"/>
    </xf>
    <xf numFmtId="49" fontId="9" fillId="2" borderId="20" xfId="0" applyNumberFormat="1" applyFont="1" applyBorder="1" applyAlignment="1" applyProtection="1">
      <alignment horizontal="left"/>
      <protection locked="0"/>
    </xf>
    <xf numFmtId="49" fontId="9" fillId="2" borderId="7" xfId="0" applyNumberFormat="1" applyFont="1" applyBorder="1" applyAlignment="1" applyProtection="1">
      <alignment horizontal="left"/>
      <protection locked="0"/>
    </xf>
    <xf numFmtId="49" fontId="9" fillId="2" borderId="8" xfId="0" applyNumberFormat="1" applyFont="1" applyBorder="1" applyAlignment="1" applyProtection="1">
      <alignment horizontal="left"/>
      <protection locked="0"/>
    </xf>
    <xf numFmtId="49" fontId="9" fillId="8" borderId="0" xfId="0" applyNumberFormat="1" applyFont="1" applyFill="1" applyAlignment="1" applyProtection="1">
      <alignment horizontal="left" vertical="center"/>
      <protection locked="0"/>
    </xf>
    <xf numFmtId="49" fontId="9" fillId="8" borderId="19" xfId="0" applyNumberFormat="1" applyFont="1" applyFill="1" applyBorder="1" applyAlignment="1" applyProtection="1">
      <alignment horizontal="left" vertical="center"/>
      <protection locked="0"/>
    </xf>
    <xf numFmtId="2" fontId="24" fillId="5" borderId="35" xfId="0" applyNumberFormat="1" applyFont="1" applyFill="1" applyBorder="1" applyAlignment="1" applyProtection="1">
      <alignment horizontal="center" vertical="center"/>
      <protection locked="0"/>
    </xf>
    <xf numFmtId="167" fontId="5" fillId="9" borderId="25" xfId="0" applyNumberFormat="1" applyFont="1" applyFill="1" applyBorder="1" applyAlignment="1">
      <alignment horizontal="center" vertical="center"/>
    </xf>
    <xf numFmtId="167" fontId="5" fillId="9" borderId="34" xfId="0" applyNumberFormat="1" applyFont="1" applyFill="1" applyBorder="1" applyAlignment="1">
      <alignment horizontal="center" vertical="center"/>
    </xf>
    <xf numFmtId="167" fontId="5" fillId="9" borderId="59" xfId="0" applyNumberFormat="1" applyFont="1" applyFill="1" applyBorder="1" applyAlignment="1">
      <alignment horizontal="center" vertical="center"/>
    </xf>
    <xf numFmtId="4" fontId="24" fillId="5" borderId="34" xfId="0" applyNumberFormat="1" applyFont="1" applyFill="1" applyBorder="1" applyAlignment="1" applyProtection="1">
      <alignment horizontal="right" vertical="center"/>
      <protection locked="0"/>
    </xf>
    <xf numFmtId="4" fontId="24" fillId="5" borderId="35" xfId="0" applyNumberFormat="1" applyFont="1" applyFill="1" applyBorder="1" applyAlignment="1" applyProtection="1">
      <alignment horizontal="right" vertical="center"/>
      <protection locked="0"/>
    </xf>
    <xf numFmtId="1" fontId="5" fillId="5" borderId="28" xfId="0" applyNumberFormat="1" applyFont="1" applyFill="1" applyBorder="1" applyAlignment="1" applyProtection="1">
      <alignment horizontal="right" vertical="center"/>
      <protection locked="0"/>
    </xf>
    <xf numFmtId="1" fontId="5" fillId="5" borderId="34" xfId="0" applyNumberFormat="1" applyFont="1" applyFill="1" applyBorder="1" applyAlignment="1" applyProtection="1">
      <alignment horizontal="right" vertical="center"/>
      <protection locked="0"/>
    </xf>
    <xf numFmtId="0" fontId="5" fillId="5" borderId="18" xfId="0" applyFont="1" applyFill="1" applyBorder="1" applyAlignment="1">
      <alignment vertical="center"/>
    </xf>
    <xf numFmtId="0" fontId="5" fillId="5" borderId="0" xfId="0" applyFont="1" applyFill="1" applyAlignment="1">
      <alignment vertical="center"/>
    </xf>
    <xf numFmtId="0" fontId="5" fillId="5" borderId="27" xfId="0" applyFont="1" applyFill="1" applyBorder="1" applyAlignment="1">
      <alignment vertical="center"/>
    </xf>
    <xf numFmtId="0" fontId="5" fillId="5" borderId="28" xfId="0" applyFont="1" applyFill="1" applyBorder="1" applyAlignment="1">
      <alignment vertical="center"/>
    </xf>
    <xf numFmtId="0" fontId="5" fillId="5" borderId="29" xfId="0" applyFont="1" applyFill="1" applyBorder="1" applyAlignment="1">
      <alignment vertical="center"/>
    </xf>
    <xf numFmtId="0" fontId="5" fillId="5" borderId="21" xfId="0" applyFont="1" applyFill="1" applyBorder="1" applyAlignment="1">
      <alignment vertical="center"/>
    </xf>
    <xf numFmtId="0" fontId="5" fillId="5" borderId="22" xfId="0" applyFont="1" applyFill="1" applyBorder="1" applyAlignment="1">
      <alignment vertical="center"/>
    </xf>
    <xf numFmtId="0" fontId="5" fillId="5" borderId="23" xfId="0" applyFont="1" applyFill="1" applyBorder="1" applyAlignment="1">
      <alignment vertical="center"/>
    </xf>
    <xf numFmtId="49" fontId="9" fillId="2" borderId="20" xfId="0" applyNumberFormat="1" applyFont="1" applyBorder="1" applyProtection="1">
      <protection locked="0"/>
    </xf>
    <xf numFmtId="49" fontId="9" fillId="2" borderId="7" xfId="0" applyNumberFormat="1" applyFont="1" applyBorder="1" applyProtection="1">
      <protection locked="0"/>
    </xf>
    <xf numFmtId="49" fontId="9" fillId="2" borderId="8" xfId="0" applyNumberFormat="1" applyFont="1" applyBorder="1" applyProtection="1">
      <protection locked="0"/>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49" fontId="9" fillId="8" borderId="20" xfId="0" applyNumberFormat="1" applyFont="1" applyFill="1" applyBorder="1" applyAlignment="1" applyProtection="1">
      <alignment vertical="center"/>
      <protection locked="0"/>
    </xf>
    <xf numFmtId="49" fontId="9" fillId="8" borderId="8" xfId="0" applyNumberFormat="1" applyFont="1" applyFill="1" applyBorder="1" applyAlignment="1" applyProtection="1">
      <alignment vertical="center"/>
      <protection locked="0"/>
    </xf>
    <xf numFmtId="0" fontId="5" fillId="5" borderId="22" xfId="0" applyFont="1" applyFill="1" applyBorder="1" applyAlignment="1">
      <alignment horizontal="center" vertical="center"/>
    </xf>
    <xf numFmtId="0" fontId="5" fillId="5" borderId="24" xfId="0" applyFont="1" applyFill="1" applyBorder="1" applyAlignment="1">
      <alignment vertical="center"/>
    </xf>
    <xf numFmtId="0" fontId="5" fillId="5" borderId="25" xfId="0" applyFont="1" applyFill="1" applyBorder="1" applyAlignment="1">
      <alignment vertical="center"/>
    </xf>
    <xf numFmtId="0" fontId="5" fillId="5" borderId="26" xfId="0" applyFont="1" applyFill="1" applyBorder="1" applyAlignment="1">
      <alignment vertical="center"/>
    </xf>
    <xf numFmtId="49" fontId="23" fillId="2" borderId="20" xfId="2" applyNumberFormat="1" applyFont="1" applyBorder="1" applyAlignment="1" applyProtection="1">
      <alignment horizontal="left"/>
      <protection locked="0"/>
    </xf>
    <xf numFmtId="49" fontId="3" fillId="5" borderId="30" xfId="0" applyNumberFormat="1" applyFont="1" applyFill="1" applyBorder="1" applyAlignment="1">
      <alignment horizontal="center" vertical="top"/>
    </xf>
    <xf numFmtId="0" fontId="0" fillId="2" borderId="48" xfId="0" applyBorder="1" applyAlignment="1">
      <alignment horizontal="center" vertical="top"/>
    </xf>
    <xf numFmtId="0" fontId="15" fillId="5" borderId="0" xfId="0" applyFont="1" applyFill="1" applyAlignment="1">
      <alignment horizontal="left" vertical="top"/>
    </xf>
    <xf numFmtId="0" fontId="4" fillId="5" borderId="0" xfId="0" applyFont="1" applyFill="1" applyAlignment="1">
      <alignment horizontal="left" vertical="center"/>
    </xf>
    <xf numFmtId="0" fontId="27" fillId="5" borderId="0" xfId="0" applyFont="1" applyFill="1" applyAlignment="1">
      <alignment horizontal="left" vertical="center"/>
    </xf>
    <xf numFmtId="0" fontId="15" fillId="2" borderId="0" xfId="0" applyFont="1" applyAlignment="1">
      <alignment horizontal="left"/>
    </xf>
    <xf numFmtId="0" fontId="15" fillId="2" borderId="2" xfId="0" applyFont="1" applyBorder="1" applyAlignment="1">
      <alignment horizontal="left"/>
    </xf>
    <xf numFmtId="0" fontId="2" fillId="5" borderId="3" xfId="0" applyFont="1" applyFill="1" applyBorder="1" applyAlignment="1">
      <alignment horizontal="left" indent="2"/>
    </xf>
    <xf numFmtId="0" fontId="2" fillId="5" borderId="4" xfId="0" applyFont="1" applyFill="1" applyBorder="1" applyAlignment="1">
      <alignment horizontal="left" indent="2"/>
    </xf>
    <xf numFmtId="0" fontId="2" fillId="5" borderId="6" xfId="0" applyFont="1" applyFill="1" applyBorder="1" applyAlignment="1">
      <alignment horizontal="left" indent="2"/>
    </xf>
    <xf numFmtId="0" fontId="2" fillId="5" borderId="0" xfId="0" applyFont="1" applyFill="1" applyAlignment="1">
      <alignment horizontal="left" indent="2"/>
    </xf>
    <xf numFmtId="0" fontId="0" fillId="5" borderId="4" xfId="0" applyFill="1" applyBorder="1" applyAlignment="1">
      <alignment horizontal="center" vertical="top"/>
    </xf>
    <xf numFmtId="0" fontId="0" fillId="2" borderId="7" xfId="0" applyBorder="1" applyAlignment="1">
      <alignment vertical="top"/>
    </xf>
    <xf numFmtId="0" fontId="2" fillId="5" borderId="4" xfId="0" applyFont="1" applyFill="1" applyBorder="1" applyAlignment="1">
      <alignment horizontal="center"/>
    </xf>
    <xf numFmtId="0" fontId="0" fillId="2" borderId="0" xfId="0"/>
    <xf numFmtId="0" fontId="5" fillId="5" borderId="12" xfId="0" applyFont="1" applyFill="1" applyBorder="1" applyAlignment="1">
      <alignment vertical="center"/>
    </xf>
    <xf numFmtId="0" fontId="5" fillId="5" borderId="13" xfId="0" applyFont="1" applyFill="1" applyBorder="1" applyAlignment="1">
      <alignment vertical="center"/>
    </xf>
    <xf numFmtId="0" fontId="5" fillId="5" borderId="14" xfId="0" applyFont="1" applyFill="1" applyBorder="1" applyAlignment="1">
      <alignment vertical="center"/>
    </xf>
    <xf numFmtId="0" fontId="5" fillId="5" borderId="15" xfId="0" applyFont="1" applyFill="1" applyBorder="1" applyAlignment="1">
      <alignmen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0" fontId="0" fillId="5" borderId="5" xfId="0" applyFill="1" applyBorder="1" applyAlignment="1" applyProtection="1">
      <alignment horizontal="center" vertical="top"/>
      <protection locked="0"/>
    </xf>
    <xf numFmtId="0" fontId="0" fillId="2" borderId="8" xfId="0" applyBorder="1" applyAlignment="1" applyProtection="1">
      <alignment horizontal="center" vertical="top"/>
      <protection locked="0"/>
    </xf>
    <xf numFmtId="0" fontId="15" fillId="5" borderId="9" xfId="0" applyFont="1" applyFill="1" applyBorder="1" applyAlignment="1">
      <alignment horizontal="left" vertical="top"/>
    </xf>
    <xf numFmtId="0" fontId="7" fillId="5" borderId="9" xfId="0" applyFont="1" applyFill="1" applyBorder="1" applyAlignment="1">
      <alignment horizontal="center"/>
    </xf>
    <xf numFmtId="0" fontId="8" fillId="5" borderId="0" xfId="0" applyFont="1" applyFill="1" applyAlignment="1">
      <alignment horizontal="left"/>
    </xf>
    <xf numFmtId="0" fontId="3" fillId="5" borderId="0" xfId="0" applyFont="1" applyFill="1" applyAlignment="1">
      <alignment horizontal="right"/>
    </xf>
    <xf numFmtId="0" fontId="3" fillId="5" borderId="2" xfId="0" applyFont="1" applyFill="1" applyBorder="1" applyAlignment="1">
      <alignment horizontal="right"/>
    </xf>
    <xf numFmtId="0" fontId="14" fillId="5" borderId="48" xfId="0" applyFont="1" applyFill="1" applyBorder="1" applyAlignment="1">
      <alignment horizontal="center" vertical="center" wrapText="1"/>
    </xf>
    <xf numFmtId="0" fontId="14" fillId="5" borderId="43" xfId="0" applyFont="1" applyFill="1" applyBorder="1" applyAlignment="1">
      <alignment horizontal="center" vertical="center" wrapText="1"/>
    </xf>
    <xf numFmtId="49" fontId="14" fillId="5" borderId="48" xfId="0" applyNumberFormat="1" applyFont="1" applyFill="1" applyBorder="1" applyAlignment="1">
      <alignment horizontal="center" vertical="center" wrapText="1"/>
    </xf>
    <xf numFmtId="49" fontId="14" fillId="5" borderId="43" xfId="0" applyNumberFormat="1" applyFont="1" applyFill="1" applyBorder="1" applyAlignment="1">
      <alignment horizontal="center" vertical="center" wrapText="1"/>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10" fillId="5" borderId="48"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6" xfId="0" applyFont="1" applyFill="1" applyBorder="1" applyAlignment="1">
      <alignment horizontal="center" vertical="center"/>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49" fontId="9" fillId="8" borderId="18" xfId="0" applyNumberFormat="1" applyFont="1" applyFill="1" applyBorder="1" applyAlignment="1" applyProtection="1">
      <alignment horizontal="center"/>
      <protection locked="0"/>
    </xf>
    <xf numFmtId="49" fontId="9" fillId="8" borderId="19" xfId="0" applyNumberFormat="1" applyFont="1" applyFill="1" applyBorder="1" applyAlignment="1" applyProtection="1">
      <alignment horizontal="center"/>
      <protection locked="0"/>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2" xfId="0" applyFont="1" applyFill="1" applyBorder="1" applyAlignment="1">
      <alignment horizontal="center" vertical="center"/>
    </xf>
    <xf numFmtId="0" fontId="3" fillId="5" borderId="6"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9" xfId="0" applyFont="1" applyFill="1" applyBorder="1" applyAlignment="1">
      <alignment horizontal="center" vertical="center" wrapText="1"/>
    </xf>
    <xf numFmtId="0" fontId="3" fillId="2" borderId="33" xfId="0" applyFont="1" applyBorder="1" applyAlignment="1">
      <alignment horizontal="center" vertical="center" wrapText="1"/>
    </xf>
    <xf numFmtId="0" fontId="3" fillId="2" borderId="1" xfId="0" applyFont="1" applyBorder="1" applyAlignment="1">
      <alignment horizontal="center" vertical="center" wrapText="1"/>
    </xf>
    <xf numFmtId="0" fontId="3" fillId="2" borderId="36" xfId="0" applyFont="1" applyBorder="1" applyAlignment="1">
      <alignment horizontal="center" vertical="center" wrapText="1"/>
    </xf>
    <xf numFmtId="0" fontId="10" fillId="5" borderId="1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5" borderId="48" xfId="0" applyFont="1" applyFill="1" applyBorder="1" applyAlignment="1">
      <alignment horizontal="center" wrapText="1"/>
    </xf>
    <xf numFmtId="0" fontId="5" fillId="5" borderId="43" xfId="0" applyFont="1" applyFill="1" applyBorder="1" applyAlignment="1">
      <alignment horizontal="center" wrapText="1"/>
    </xf>
    <xf numFmtId="0" fontId="3" fillId="5" borderId="27" xfId="0" applyFont="1" applyFill="1" applyBorder="1" applyAlignment="1">
      <alignment horizontal="center" vertical="center" wrapText="1"/>
    </xf>
    <xf numFmtId="0" fontId="3" fillId="5" borderId="50" xfId="0" applyFont="1" applyFill="1" applyBorder="1" applyAlignment="1">
      <alignment horizontal="center" vertical="center" wrapText="1"/>
    </xf>
    <xf numFmtId="6" fontId="5" fillId="5" borderId="48" xfId="0" applyNumberFormat="1" applyFont="1" applyFill="1" applyBorder="1" applyAlignment="1">
      <alignment horizontal="center" vertical="center"/>
    </xf>
    <xf numFmtId="0" fontId="5" fillId="5" borderId="43" xfId="0" applyFont="1" applyFill="1" applyBorder="1" applyAlignment="1">
      <alignment horizontal="center" vertical="center"/>
    </xf>
    <xf numFmtId="49" fontId="9" fillId="2" borderId="20" xfId="0" applyNumberFormat="1" applyFont="1" applyBorder="1" applyAlignment="1" applyProtection="1">
      <alignment horizontal="center"/>
      <protection locked="0"/>
    </xf>
    <xf numFmtId="49" fontId="9" fillId="2" borderId="7" xfId="0" applyNumberFormat="1" applyFont="1" applyBorder="1" applyAlignment="1" applyProtection="1">
      <alignment horizontal="center"/>
      <protection locked="0"/>
    </xf>
    <xf numFmtId="49" fontId="9" fillId="2" borderId="8" xfId="0" applyNumberFormat="1" applyFont="1" applyBorder="1" applyAlignment="1" applyProtection="1">
      <alignment horizontal="center"/>
      <protection locked="0"/>
    </xf>
    <xf numFmtId="49" fontId="10" fillId="5" borderId="39" xfId="0" applyNumberFormat="1" applyFont="1" applyFill="1" applyBorder="1" applyAlignment="1">
      <alignment horizontal="center" vertical="center"/>
    </xf>
    <xf numFmtId="49" fontId="10" fillId="5" borderId="40" xfId="0" applyNumberFormat="1" applyFont="1" applyFill="1" applyBorder="1" applyAlignment="1">
      <alignment horizontal="center" vertical="center"/>
    </xf>
    <xf numFmtId="49" fontId="14" fillId="5" borderId="40" xfId="0" applyNumberFormat="1" applyFont="1" applyFill="1" applyBorder="1" applyAlignment="1">
      <alignment horizontal="left"/>
    </xf>
    <xf numFmtId="49" fontId="14" fillId="5" borderId="41" xfId="0" applyNumberFormat="1" applyFont="1" applyFill="1" applyBorder="1" applyAlignment="1">
      <alignment horizontal="left"/>
    </xf>
    <xf numFmtId="4" fontId="5" fillId="9" borderId="35" xfId="0" applyNumberFormat="1" applyFont="1" applyFill="1" applyBorder="1" applyAlignment="1">
      <alignment vertical="center" wrapText="1"/>
    </xf>
    <xf numFmtId="165" fontId="5" fillId="5" borderId="44" xfId="0" applyNumberFormat="1" applyFont="1" applyFill="1" applyBorder="1" applyAlignment="1" applyProtection="1">
      <alignment horizontal="center" vertical="center"/>
      <protection locked="0"/>
    </xf>
    <xf numFmtId="165" fontId="5" fillId="5" borderId="37" xfId="0" applyNumberFormat="1" applyFont="1" applyFill="1" applyBorder="1" applyAlignment="1" applyProtection="1">
      <alignment horizontal="center" vertical="center"/>
      <protection locked="0"/>
    </xf>
    <xf numFmtId="49" fontId="5" fillId="5" borderId="34" xfId="0" applyNumberFormat="1" applyFont="1" applyFill="1" applyBorder="1" applyAlignment="1" applyProtection="1">
      <alignment horizontal="center" vertical="center" wrapText="1"/>
      <protection locked="0"/>
    </xf>
    <xf numFmtId="0" fontId="5" fillId="2" borderId="35" xfId="0" applyFont="1" applyBorder="1" applyAlignment="1" applyProtection="1">
      <alignment horizontal="center" vertical="center" wrapText="1"/>
      <protection locked="0"/>
    </xf>
    <xf numFmtId="49" fontId="5" fillId="5" borderId="25" xfId="0" applyNumberFormat="1" applyFont="1" applyFill="1" applyBorder="1" applyAlignment="1" applyProtection="1">
      <alignment horizontal="center" vertical="center" wrapText="1"/>
      <protection locked="0"/>
    </xf>
    <xf numFmtId="4" fontId="24" fillId="0" borderId="25" xfId="0" applyNumberFormat="1" applyFont="1" applyFill="1" applyBorder="1" applyAlignment="1" applyProtection="1">
      <alignment vertical="center" wrapText="1"/>
      <protection locked="0"/>
    </xf>
    <xf numFmtId="4" fontId="24" fillId="0" borderId="28" xfId="0" applyNumberFormat="1" applyFont="1" applyFill="1" applyBorder="1" applyAlignment="1" applyProtection="1">
      <alignment vertical="center" wrapText="1"/>
      <protection locked="0"/>
    </xf>
    <xf numFmtId="2" fontId="24" fillId="5" borderId="25" xfId="0" applyNumberFormat="1" applyFont="1" applyFill="1" applyBorder="1" applyAlignment="1" applyProtection="1">
      <alignment horizontal="center" vertical="center"/>
      <protection locked="0"/>
    </xf>
    <xf numFmtId="2" fontId="24" fillId="5" borderId="34" xfId="0" applyNumberFormat="1" applyFont="1" applyFill="1" applyBorder="1" applyAlignment="1" applyProtection="1">
      <alignment horizontal="center" vertical="center"/>
      <protection locked="0"/>
    </xf>
    <xf numFmtId="49" fontId="5" fillId="5" borderId="35" xfId="0" applyNumberFormat="1" applyFont="1" applyFill="1" applyBorder="1" applyAlignment="1" applyProtection="1">
      <alignment horizontal="center" vertical="center" wrapText="1"/>
      <protection locked="0"/>
    </xf>
    <xf numFmtId="49" fontId="5" fillId="5" borderId="59" xfId="0" applyNumberFormat="1" applyFont="1" applyFill="1" applyBorder="1" applyAlignment="1" applyProtection="1">
      <alignment horizontal="center" vertical="center" wrapText="1"/>
      <protection locked="0"/>
    </xf>
    <xf numFmtId="4" fontId="24" fillId="0" borderId="59" xfId="0" applyNumberFormat="1" applyFont="1" applyFill="1" applyBorder="1" applyAlignment="1" applyProtection="1">
      <alignment vertical="center" wrapText="1"/>
      <protection locked="0"/>
    </xf>
    <xf numFmtId="4" fontId="24" fillId="0" borderId="34" xfId="0" applyNumberFormat="1" applyFont="1" applyFill="1" applyBorder="1" applyAlignment="1" applyProtection="1">
      <alignment vertical="center" wrapText="1"/>
      <protection locked="0"/>
    </xf>
    <xf numFmtId="39" fontId="24" fillId="9" borderId="34" xfId="0" applyNumberFormat="1" applyFont="1" applyFill="1" applyBorder="1" applyAlignment="1">
      <alignment horizontal="right" vertical="center"/>
    </xf>
    <xf numFmtId="39" fontId="24" fillId="9" borderId="35" xfId="0" applyNumberFormat="1" applyFont="1" applyFill="1" applyBorder="1" applyAlignment="1">
      <alignment horizontal="right" vertical="center"/>
    </xf>
    <xf numFmtId="2" fontId="24" fillId="9" borderId="35" xfId="0" applyNumberFormat="1" applyFont="1" applyFill="1" applyBorder="1" applyAlignment="1">
      <alignment vertical="center"/>
    </xf>
    <xf numFmtId="0" fontId="14" fillId="5" borderId="48" xfId="0" applyFont="1" applyFill="1" applyBorder="1" applyAlignment="1">
      <alignment horizontal="center" vertical="center"/>
    </xf>
    <xf numFmtId="4" fontId="24" fillId="9" borderId="29" xfId="0" applyNumberFormat="1" applyFont="1" applyFill="1" applyBorder="1" applyAlignment="1">
      <alignment vertical="center"/>
    </xf>
    <xf numFmtId="4" fontId="24" fillId="9" borderId="38" xfId="0" applyNumberFormat="1" applyFont="1" applyFill="1" applyBorder="1" applyAlignment="1">
      <alignment vertical="center"/>
    </xf>
    <xf numFmtId="2" fontId="24" fillId="9" borderId="25" xfId="0" applyNumberFormat="1" applyFont="1" applyFill="1" applyBorder="1" applyAlignment="1">
      <alignment vertical="center"/>
    </xf>
    <xf numFmtId="2" fontId="24" fillId="9" borderId="28" xfId="0" applyNumberFormat="1" applyFont="1" applyFill="1" applyBorder="1" applyAlignment="1">
      <alignment vertical="center"/>
    </xf>
    <xf numFmtId="164" fontId="11" fillId="9" borderId="39" xfId="0" applyNumberFormat="1" applyFont="1" applyFill="1" applyBorder="1" applyAlignment="1">
      <alignment horizontal="center" vertical="center"/>
    </xf>
    <xf numFmtId="164" fontId="11" fillId="9" borderId="41" xfId="0" applyNumberFormat="1" applyFont="1" applyFill="1" applyBorder="1" applyAlignment="1">
      <alignment horizontal="center" vertical="center"/>
    </xf>
    <xf numFmtId="49" fontId="15" fillId="5" borderId="21" xfId="0" applyNumberFormat="1" applyFont="1" applyFill="1" applyBorder="1" applyAlignment="1">
      <alignment vertical="top" wrapText="1"/>
    </xf>
    <xf numFmtId="49" fontId="15" fillId="5" borderId="20" xfId="0" applyNumberFormat="1" applyFont="1" applyFill="1" applyBorder="1" applyAlignment="1">
      <alignment vertical="top"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49" fontId="14" fillId="7" borderId="21" xfId="0" applyNumberFormat="1" applyFont="1" applyFill="1" applyBorder="1" applyAlignment="1">
      <alignment horizontal="center" vertical="center"/>
    </xf>
    <xf numFmtId="49" fontId="14" fillId="7" borderId="22" xfId="0" applyNumberFormat="1" applyFont="1" applyFill="1" applyBorder="1" applyAlignment="1">
      <alignment horizontal="center" vertical="center"/>
    </xf>
    <xf numFmtId="49" fontId="14" fillId="7" borderId="23" xfId="0" applyNumberFormat="1" applyFont="1" applyFill="1" applyBorder="1" applyAlignment="1">
      <alignment horizontal="center" vertical="center"/>
    </xf>
    <xf numFmtId="0" fontId="14" fillId="7" borderId="20"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14" fillId="7" borderId="8" xfId="0" applyFont="1" applyFill="1" applyBorder="1" applyAlignment="1" applyProtection="1">
      <alignment horizontal="center" vertical="center"/>
      <protection locked="0"/>
    </xf>
    <xf numFmtId="2" fontId="24" fillId="5" borderId="28" xfId="0" applyNumberFormat="1" applyFont="1" applyFill="1" applyBorder="1" applyAlignment="1" applyProtection="1">
      <alignment horizontal="center" vertical="center"/>
      <protection locked="0"/>
    </xf>
    <xf numFmtId="167" fontId="5" fillId="9" borderId="49" xfId="0" applyNumberFormat="1" applyFont="1" applyFill="1" applyBorder="1" applyAlignment="1">
      <alignment horizontal="center" vertical="center"/>
    </xf>
    <xf numFmtId="2" fontId="24" fillId="9" borderId="53" xfId="0" applyNumberFormat="1" applyFont="1" applyFill="1" applyBorder="1" applyAlignment="1">
      <alignment vertical="center"/>
    </xf>
    <xf numFmtId="0" fontId="6" fillId="5" borderId="20" xfId="0" applyFont="1" applyFill="1" applyBorder="1" applyProtection="1">
      <protection locked="0"/>
    </xf>
    <xf numFmtId="0" fontId="6" fillId="5" borderId="7" xfId="0" applyFont="1" applyFill="1" applyBorder="1" applyProtection="1">
      <protection locked="0"/>
    </xf>
    <xf numFmtId="14" fontId="6" fillId="5" borderId="43" xfId="0" applyNumberFormat="1" applyFont="1" applyFill="1" applyBorder="1" applyProtection="1">
      <protection locked="0"/>
    </xf>
    <xf numFmtId="14" fontId="6" fillId="5" borderId="20" xfId="0" applyNumberFormat="1" applyFont="1" applyFill="1" applyBorder="1" applyProtection="1">
      <protection locked="0"/>
    </xf>
    <xf numFmtId="14" fontId="6" fillId="5" borderId="8" xfId="0" applyNumberFormat="1" applyFont="1" applyFill="1" applyBorder="1" applyProtection="1">
      <protection locked="0"/>
    </xf>
    <xf numFmtId="0" fontId="15" fillId="5" borderId="39" xfId="0" applyFont="1" applyFill="1" applyBorder="1"/>
    <xf numFmtId="0" fontId="15" fillId="5" borderId="40" xfId="0" applyFont="1" applyFill="1" applyBorder="1"/>
    <xf numFmtId="0" fontId="15" fillId="5" borderId="41" xfId="0" applyFont="1" applyFill="1" applyBorder="1"/>
    <xf numFmtId="0" fontId="0" fillId="8" borderId="39" xfId="0"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0" fillId="8" borderId="41" xfId="0" applyFill="1" applyBorder="1" applyAlignment="1" applyProtection="1">
      <alignment horizontal="center" vertical="center"/>
      <protection locked="0"/>
    </xf>
    <xf numFmtId="0" fontId="10" fillId="5" borderId="21" xfId="0" applyFont="1" applyFill="1" applyBorder="1"/>
    <xf numFmtId="0" fontId="10" fillId="5" borderId="22" xfId="0" applyFont="1" applyFill="1" applyBorder="1"/>
    <xf numFmtId="0" fontId="10" fillId="5" borderId="23" xfId="0" applyFont="1" applyFill="1" applyBorder="1"/>
    <xf numFmtId="0" fontId="15" fillId="5" borderId="39" xfId="0" applyFont="1" applyFill="1" applyBorder="1" applyAlignment="1">
      <alignment horizontal="left"/>
    </xf>
    <xf numFmtId="0" fontId="15" fillId="5" borderId="40" xfId="0" applyFont="1" applyFill="1" applyBorder="1" applyAlignment="1">
      <alignment horizontal="left"/>
    </xf>
    <xf numFmtId="0" fontId="15" fillId="5" borderId="41" xfId="0" applyFont="1" applyFill="1" applyBorder="1" applyAlignment="1">
      <alignment horizontal="left"/>
    </xf>
    <xf numFmtId="0" fontId="5" fillId="5" borderId="39" xfId="0" applyFont="1" applyFill="1" applyBorder="1" applyAlignment="1">
      <alignment horizontal="left" vertical="top" wrapText="1"/>
    </xf>
    <xf numFmtId="0" fontId="5" fillId="5" borderId="40" xfId="0" applyFont="1" applyFill="1" applyBorder="1" applyAlignment="1">
      <alignment horizontal="left" vertical="top" wrapText="1"/>
    </xf>
    <xf numFmtId="0" fontId="5" fillId="5" borderId="41" xfId="0" applyFont="1" applyFill="1" applyBorder="1" applyAlignment="1">
      <alignment horizontal="left" vertical="top" wrapText="1"/>
    </xf>
    <xf numFmtId="0" fontId="10" fillId="5" borderId="30" xfId="0" applyFont="1" applyFill="1" applyBorder="1" applyAlignment="1">
      <alignment horizontal="center"/>
    </xf>
    <xf numFmtId="0" fontId="10" fillId="5" borderId="21" xfId="0" applyFont="1" applyFill="1" applyBorder="1" applyAlignment="1">
      <alignment horizontal="center"/>
    </xf>
    <xf numFmtId="0" fontId="10" fillId="5" borderId="23" xfId="0" applyFont="1" applyFill="1" applyBorder="1" applyAlignment="1">
      <alignment horizontal="center"/>
    </xf>
    <xf numFmtId="0" fontId="0" fillId="8" borderId="39" xfId="0" applyFill="1" applyBorder="1" applyAlignment="1" applyProtection="1">
      <alignment horizontal="left"/>
      <protection locked="0"/>
    </xf>
    <xf numFmtId="0" fontId="0" fillId="8" borderId="40" xfId="0" applyFill="1" applyBorder="1" applyAlignment="1" applyProtection="1">
      <alignment horizontal="left"/>
      <protection locked="0"/>
    </xf>
    <xf numFmtId="0" fontId="0" fillId="8" borderId="41" xfId="0" applyFill="1" applyBorder="1" applyAlignment="1" applyProtection="1">
      <alignment horizontal="left"/>
      <protection locked="0"/>
    </xf>
    <xf numFmtId="49" fontId="20" fillId="8" borderId="39" xfId="0" applyNumberFormat="1" applyFont="1" applyFill="1" applyBorder="1" applyAlignment="1" applyProtection="1">
      <alignment horizontal="center" vertical="center"/>
      <protection locked="0"/>
    </xf>
    <xf numFmtId="49" fontId="20" fillId="8" borderId="40" xfId="0" applyNumberFormat="1" applyFont="1" applyFill="1" applyBorder="1" applyAlignment="1" applyProtection="1">
      <alignment horizontal="center" vertical="center"/>
      <protection locked="0"/>
    </xf>
    <xf numFmtId="49" fontId="20" fillId="8" borderId="41" xfId="0" applyNumberFormat="1" applyFont="1" applyFill="1" applyBorder="1" applyAlignment="1" applyProtection="1">
      <alignment horizontal="center" vertical="center"/>
      <protection locked="0"/>
    </xf>
    <xf numFmtId="0" fontId="10" fillId="7" borderId="21" xfId="0" applyFont="1" applyFill="1" applyBorder="1" applyAlignment="1">
      <alignment horizontal="left" vertical="top"/>
    </xf>
    <xf numFmtId="0" fontId="10" fillId="7" borderId="22" xfId="0" applyFont="1" applyFill="1" applyBorder="1" applyAlignment="1">
      <alignment horizontal="left" vertical="top"/>
    </xf>
    <xf numFmtId="0" fontId="10" fillId="7" borderId="23" xfId="0" applyFont="1" applyFill="1" applyBorder="1" applyAlignment="1">
      <alignment horizontal="left" vertical="top"/>
    </xf>
    <xf numFmtId="0" fontId="18" fillId="7" borderId="20" xfId="0" applyFont="1" applyFill="1" applyBorder="1" applyAlignment="1" applyProtection="1">
      <alignment horizontal="left" vertical="top"/>
      <protection locked="0"/>
    </xf>
    <xf numFmtId="0" fontId="18" fillId="7" borderId="7" xfId="0" applyFont="1" applyFill="1" applyBorder="1" applyAlignment="1" applyProtection="1">
      <alignment horizontal="left" vertical="top"/>
      <protection locked="0"/>
    </xf>
    <xf numFmtId="0" fontId="18" fillId="7" borderId="8" xfId="0" applyFont="1" applyFill="1" applyBorder="1" applyAlignment="1" applyProtection="1">
      <alignment horizontal="left" vertical="top"/>
      <protection locked="0"/>
    </xf>
    <xf numFmtId="0" fontId="10" fillId="7" borderId="21" xfId="0" applyFont="1" applyFill="1" applyBorder="1" applyAlignment="1">
      <alignment horizontal="center" vertical="top"/>
    </xf>
    <xf numFmtId="0" fontId="10" fillId="7" borderId="22" xfId="0" applyFont="1" applyFill="1" applyBorder="1" applyAlignment="1">
      <alignment horizontal="center" vertical="top"/>
    </xf>
    <xf numFmtId="0" fontId="10" fillId="7" borderId="23" xfId="0" applyFont="1" applyFill="1" applyBorder="1" applyAlignment="1">
      <alignment horizontal="center" vertical="top"/>
    </xf>
    <xf numFmtId="0" fontId="10" fillId="7" borderId="18" xfId="0" applyFont="1" applyFill="1" applyBorder="1" applyAlignment="1">
      <alignment horizontal="center" vertical="top"/>
    </xf>
    <xf numFmtId="0" fontId="10" fillId="7" borderId="0" xfId="0" applyFont="1" applyFill="1" applyAlignment="1">
      <alignment horizontal="center" vertical="top"/>
    </xf>
    <xf numFmtId="0" fontId="10" fillId="7" borderId="19" xfId="0" applyFont="1" applyFill="1" applyBorder="1" applyAlignment="1">
      <alignment horizontal="center" vertical="top"/>
    </xf>
    <xf numFmtId="0" fontId="10" fillId="7" borderId="20" xfId="0" applyFont="1" applyFill="1" applyBorder="1" applyAlignment="1">
      <alignment horizontal="center" vertical="top"/>
    </xf>
    <xf numFmtId="0" fontId="10" fillId="7" borderId="7" xfId="0" applyFont="1" applyFill="1" applyBorder="1" applyAlignment="1">
      <alignment horizontal="center" vertical="top"/>
    </xf>
    <xf numFmtId="0" fontId="10" fillId="7" borderId="8" xfId="0" applyFont="1" applyFill="1" applyBorder="1" applyAlignment="1">
      <alignment horizontal="center" vertical="top"/>
    </xf>
    <xf numFmtId="0" fontId="15" fillId="0" borderId="39"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6" borderId="39" xfId="0" applyFont="1" applyFill="1" applyBorder="1" applyAlignment="1">
      <alignment horizontal="center" vertical="center"/>
    </xf>
    <xf numFmtId="0" fontId="15" fillId="6" borderId="4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1" xfId="0" applyFont="1" applyFill="1" applyBorder="1" applyAlignment="1">
      <alignment horizontal="center" vertical="center"/>
    </xf>
    <xf numFmtId="0" fontId="13" fillId="9" borderId="40" xfId="0" applyFont="1" applyFill="1" applyBorder="1"/>
    <xf numFmtId="0" fontId="13" fillId="9" borderId="45" xfId="0" applyFont="1" applyFill="1" applyBorder="1"/>
    <xf numFmtId="0" fontId="13" fillId="9" borderId="39" xfId="0" applyFont="1" applyFill="1" applyBorder="1" applyAlignment="1">
      <alignment horizontal="right" vertical="center"/>
    </xf>
    <xf numFmtId="0" fontId="13" fillId="9" borderId="40" xfId="0" applyFont="1" applyFill="1" applyBorder="1" applyAlignment="1">
      <alignment horizontal="right" vertical="center"/>
    </xf>
    <xf numFmtId="4" fontId="5" fillId="9" borderId="53" xfId="0" applyNumberFormat="1" applyFont="1" applyFill="1" applyBorder="1" applyAlignment="1">
      <alignment vertical="center" wrapText="1"/>
    </xf>
    <xf numFmtId="0" fontId="31" fillId="6" borderId="42" xfId="0" applyFont="1" applyFill="1" applyBorder="1" applyAlignment="1">
      <alignment horizontal="center" vertical="center" wrapText="1"/>
    </xf>
    <xf numFmtId="0" fontId="21" fillId="5" borderId="42" xfId="0" applyFont="1" applyFill="1" applyBorder="1" applyAlignment="1">
      <alignment horizontal="left" vertical="center" wrapText="1"/>
    </xf>
    <xf numFmtId="49" fontId="13" fillId="0" borderId="39" xfId="0" applyNumberFormat="1" applyFont="1" applyFill="1" applyBorder="1" applyAlignment="1">
      <alignment horizontal="left" vertical="center"/>
    </xf>
    <xf numFmtId="49" fontId="13" fillId="0" borderId="40" xfId="0" applyNumberFormat="1" applyFont="1" applyFill="1" applyBorder="1" applyAlignment="1">
      <alignment horizontal="left" vertical="center"/>
    </xf>
    <xf numFmtId="49" fontId="13" fillId="0" borderId="41" xfId="0" applyNumberFormat="1" applyFont="1" applyFill="1" applyBorder="1" applyAlignment="1">
      <alignment horizontal="left" vertical="center"/>
    </xf>
    <xf numFmtId="49" fontId="13" fillId="8" borderId="20" xfId="0" applyNumberFormat="1" applyFont="1" applyFill="1" applyBorder="1" applyAlignment="1" applyProtection="1">
      <alignment horizontal="center" vertical="center"/>
      <protection locked="0"/>
    </xf>
    <xf numFmtId="49" fontId="13" fillId="8" borderId="7" xfId="0" applyNumberFormat="1" applyFont="1" applyFill="1" applyBorder="1" applyAlignment="1" applyProtection="1">
      <alignment horizontal="center" vertical="center"/>
      <protection locked="0"/>
    </xf>
    <xf numFmtId="0" fontId="13" fillId="8" borderId="7" xfId="0" applyFont="1" applyFill="1" applyBorder="1" applyAlignment="1" applyProtection="1">
      <alignment horizontal="center" vertical="center"/>
      <protection locked="0"/>
    </xf>
    <xf numFmtId="0" fontId="13" fillId="8" borderId="8" xfId="0" applyFont="1" applyFill="1" applyBorder="1" applyAlignment="1" applyProtection="1">
      <alignment horizontal="center" vertical="center"/>
      <protection locked="0"/>
    </xf>
    <xf numFmtId="49" fontId="5" fillId="5" borderId="49" xfId="0" applyNumberFormat="1" applyFont="1" applyFill="1" applyBorder="1" applyAlignment="1" applyProtection="1">
      <alignment horizontal="center" vertical="center" wrapText="1"/>
      <protection locked="0"/>
    </xf>
    <xf numFmtId="49" fontId="16" fillId="3" borderId="0" xfId="1" applyNumberFormat="1" applyFill="1" applyAlignment="1">
      <alignment horizontal="right" vertical="top"/>
    </xf>
    <xf numFmtId="0" fontId="16" fillId="3" borderId="0" xfId="1" applyFill="1" applyAlignment="1">
      <alignment vertical="top"/>
    </xf>
    <xf numFmtId="0" fontId="17" fillId="2" borderId="0" xfId="1" applyFont="1" applyAlignment="1">
      <alignment horizontal="center" vertical="center"/>
    </xf>
    <xf numFmtId="0" fontId="17" fillId="2" borderId="0" xfId="1" applyFont="1" applyAlignment="1">
      <alignment horizontal="center"/>
    </xf>
    <xf numFmtId="0" fontId="0" fillId="0" borderId="0" xfId="1" applyFont="1" applyFill="1" applyAlignment="1">
      <alignment horizontal="left" vertical="top" wrapText="1"/>
    </xf>
    <xf numFmtId="0" fontId="16" fillId="0" borderId="0" xfId="1" applyFill="1" applyAlignment="1">
      <alignment horizontal="left" vertical="top" wrapText="1"/>
    </xf>
    <xf numFmtId="0" fontId="0" fillId="5" borderId="0" xfId="1" applyFont="1" applyFill="1" applyAlignment="1">
      <alignment horizontal="left" vertical="top" wrapText="1"/>
    </xf>
    <xf numFmtId="0" fontId="0" fillId="5" borderId="0" xfId="1" applyFont="1" applyFill="1" applyAlignment="1">
      <alignment horizontal="left" wrapText="1"/>
    </xf>
    <xf numFmtId="0" fontId="0" fillId="2" borderId="0" xfId="1" applyFont="1" applyAlignment="1">
      <alignment horizontal="center" vertical="center"/>
    </xf>
    <xf numFmtId="0" fontId="2" fillId="2" borderId="0" xfId="1" applyFont="1" applyAlignment="1">
      <alignment horizontal="center" vertical="center"/>
    </xf>
    <xf numFmtId="0" fontId="19" fillId="5" borderId="0" xfId="1" applyFont="1" applyFill="1" applyAlignment="1">
      <alignment horizontal="left" vertical="top" wrapText="1"/>
    </xf>
    <xf numFmtId="0" fontId="0" fillId="13" borderId="0" xfId="1" applyFont="1" applyFill="1" applyAlignment="1">
      <alignment horizontal="left" vertical="top" wrapText="1"/>
    </xf>
    <xf numFmtId="0" fontId="11" fillId="11" borderId="21" xfId="1" applyFont="1" applyFill="1" applyBorder="1" applyAlignment="1">
      <alignment horizontal="center" vertical="center" wrapText="1"/>
    </xf>
    <xf numFmtId="0" fontId="11" fillId="11" borderId="23" xfId="1" applyFont="1" applyFill="1" applyBorder="1" applyAlignment="1">
      <alignment horizontal="center" vertical="center" wrapText="1"/>
    </xf>
    <xf numFmtId="0" fontId="26" fillId="5" borderId="0" xfId="1" applyFont="1" applyFill="1" applyAlignment="1">
      <alignment horizontal="left" vertical="top" wrapText="1"/>
    </xf>
    <xf numFmtId="0" fontId="20" fillId="13" borderId="20" xfId="1" applyFont="1" applyFill="1" applyBorder="1" applyAlignment="1">
      <alignment horizontal="center"/>
    </xf>
    <xf numFmtId="0" fontId="20" fillId="13" borderId="7" xfId="1" applyFont="1" applyFill="1" applyBorder="1" applyAlignment="1">
      <alignment horizontal="center"/>
    </xf>
    <xf numFmtId="0" fontId="20" fillId="13" borderId="8" xfId="1" applyFont="1" applyFill="1" applyBorder="1" applyAlignment="1">
      <alignment horizontal="center"/>
    </xf>
    <xf numFmtId="0" fontId="13" fillId="11" borderId="39" xfId="1" applyFont="1" applyFill="1" applyBorder="1" applyAlignment="1">
      <alignment horizontal="center"/>
    </xf>
    <xf numFmtId="0" fontId="13" fillId="11" borderId="40" xfId="1" applyFont="1" applyFill="1" applyBorder="1" applyAlignment="1">
      <alignment horizontal="center"/>
    </xf>
    <xf numFmtId="0" fontId="13" fillId="11" borderId="41" xfId="1" applyFont="1" applyFill="1" applyBorder="1" applyAlignment="1">
      <alignment horizontal="center"/>
    </xf>
    <xf numFmtId="0" fontId="30" fillId="13" borderId="18" xfId="0" applyFont="1" applyFill="1" applyBorder="1" applyAlignment="1">
      <alignment horizontal="center" vertical="center"/>
    </xf>
    <xf numFmtId="0" fontId="30" fillId="13" borderId="0" xfId="0" applyFont="1" applyFill="1" applyAlignment="1">
      <alignment horizontal="center" vertical="center"/>
    </xf>
    <xf numFmtId="0" fontId="30" fillId="13" borderId="19" xfId="0" applyFont="1" applyFill="1" applyBorder="1" applyAlignment="1">
      <alignment horizontal="center" vertical="center"/>
    </xf>
    <xf numFmtId="0" fontId="20" fillId="13" borderId="21" xfId="0" applyFont="1" applyFill="1" applyBorder="1" applyAlignment="1">
      <alignment horizontal="center" vertical="center"/>
    </xf>
    <xf numFmtId="0" fontId="20" fillId="13" borderId="22" xfId="0" applyFont="1" applyFill="1" applyBorder="1" applyAlignment="1">
      <alignment horizontal="center" vertical="center"/>
    </xf>
    <xf numFmtId="0" fontId="20" fillId="13" borderId="23" xfId="0" applyFont="1" applyFill="1" applyBorder="1" applyAlignment="1">
      <alignment horizontal="center" vertical="center"/>
    </xf>
    <xf numFmtId="0" fontId="2" fillId="5" borderId="0" xfId="1" applyFont="1" applyFill="1" applyAlignment="1">
      <alignment horizontal="left" vertical="top" wrapText="1"/>
    </xf>
    <xf numFmtId="0" fontId="11" fillId="5" borderId="0" xfId="1" applyFont="1" applyFill="1" applyAlignment="1">
      <alignment horizontal="left" wrapText="1"/>
    </xf>
    <xf numFmtId="0" fontId="2" fillId="13" borderId="0" xfId="1" applyFont="1" applyFill="1" applyAlignment="1">
      <alignment horizontal="left" vertical="top" wrapText="1"/>
    </xf>
    <xf numFmtId="0" fontId="0" fillId="0" borderId="0" xfId="1" applyFont="1" applyFill="1" applyAlignment="1">
      <alignment horizontal="left"/>
    </xf>
    <xf numFmtId="0" fontId="0" fillId="13" borderId="0" xfId="1" applyFont="1" applyFill="1" applyAlignment="1">
      <alignment horizontal="left" vertical="center"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28" fillId="0" borderId="23" xfId="0" applyFont="1" applyFill="1" applyBorder="1" applyAlignment="1">
      <alignment horizontal="center"/>
    </xf>
    <xf numFmtId="0" fontId="11" fillId="0" borderId="18"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19" xfId="0" applyFont="1" applyFill="1" applyBorder="1" applyAlignment="1">
      <alignment horizontal="left" vertical="center" wrapText="1"/>
    </xf>
    <xf numFmtId="0" fontId="0" fillId="0" borderId="19" xfId="0" applyFill="1" applyBorder="1" applyAlignment="1">
      <alignment horizontal="left" wrapText="1"/>
    </xf>
    <xf numFmtId="0" fontId="34" fillId="0" borderId="56" xfId="3" applyFont="1" applyBorder="1" applyAlignment="1">
      <alignment horizontal="center" vertical="center"/>
    </xf>
    <xf numFmtId="0" fontId="34" fillId="0" borderId="57" xfId="3" applyFont="1" applyBorder="1" applyAlignment="1">
      <alignment horizontal="center" vertical="center"/>
    </xf>
    <xf numFmtId="0" fontId="34" fillId="0" borderId="58" xfId="3" applyFont="1" applyBorder="1" applyAlignment="1">
      <alignment horizontal="center" vertical="center"/>
    </xf>
    <xf numFmtId="0" fontId="35" fillId="0" borderId="62" xfId="3" applyFont="1" applyBorder="1" applyAlignment="1">
      <alignment horizontal="center" vertical="center"/>
    </xf>
    <xf numFmtId="0" fontId="35" fillId="0" borderId="0" xfId="3" applyFont="1" applyAlignment="1">
      <alignment horizontal="center" vertical="center"/>
    </xf>
    <xf numFmtId="0" fontId="35" fillId="0" borderId="63" xfId="3" applyFont="1" applyBorder="1" applyAlignment="1">
      <alignment horizontal="center" vertical="center"/>
    </xf>
  </cellXfs>
  <cellStyles count="5">
    <cellStyle name="Currency 2" xfId="4" xr:uid="{08BCC6DA-A5C3-4609-B8E2-0C98166F3916}"/>
    <cellStyle name="Hyperlink" xfId="2" builtinId="8"/>
    <cellStyle name="Normal" xfId="0" builtinId="0"/>
    <cellStyle name="Normal 2" xfId="1" xr:uid="{E9BAC133-B51D-4988-AAD4-4AB73D04FEDE}"/>
    <cellStyle name="Normal 3" xfId="3" xr:uid="{DDF67124-E26D-4A3F-817F-0A07F1145F53}"/>
  </cellStyles>
  <dxfs count="20">
    <dxf>
      <font>
        <color theme="0"/>
      </font>
      <fill>
        <patternFill>
          <bgColor rgb="FFFF0000"/>
        </patternFill>
      </fill>
    </dxf>
    <dxf>
      <font>
        <b/>
        <i val="0"/>
        <strike val="0"/>
        <color theme="0"/>
      </font>
      <fill>
        <patternFill>
          <bgColor rgb="FFFF0000"/>
        </patternFill>
      </fill>
    </dxf>
    <dxf>
      <numFmt numFmtId="166" formatCode="&quot;$&quot;#,##0.000"/>
      <fill>
        <patternFill patternType="solid">
          <fgColor indexed="64"/>
          <bgColor rgb="FFFFFF00"/>
        </patternFill>
      </fill>
      <border diagonalUp="0" diagonalDown="0">
        <left style="hair">
          <color indexed="64"/>
        </left>
        <right style="hair">
          <color indexed="64"/>
        </right>
        <top style="hair">
          <color indexed="64"/>
        </top>
        <bottom style="hair">
          <color indexed="64"/>
        </bottom>
        <vertical/>
        <horizontal/>
      </border>
    </dxf>
    <dxf>
      <numFmt numFmtId="165" formatCode="mm/dd/yy;@"/>
      <border diagonalUp="0" diagonalDown="0">
        <left style="hair">
          <color indexed="64"/>
        </left>
        <right style="hair">
          <color indexed="64"/>
        </right>
        <top style="hair">
          <color indexed="64"/>
        </top>
        <bottom style="hair">
          <color indexed="64"/>
        </bottom>
        <vertical/>
        <horizontal/>
      </border>
    </dxf>
    <dxf>
      <numFmt numFmtId="165" formatCode="mm/dd/yy;@"/>
      <border diagonalUp="0" diagonalDown="0">
        <left style="hair">
          <color indexed="64"/>
        </left>
        <right style="hair">
          <color indexed="64"/>
        </right>
        <top style="hair">
          <color indexed="64"/>
        </top>
        <bottom style="hair">
          <color indexed="64"/>
        </bottom>
        <vertical/>
        <horizontal/>
      </border>
    </dxf>
    <dxf>
      <border outline="0">
        <bottom style="hair">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2" formatCode="_(&quot;$&quot;* #,##0_);_(&quot;$&quot;* \(#,##0\);_(&quot;$&quot;*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border diagonalUp="0" diagonalDown="0">
        <left/>
        <right style="thin">
          <color indexed="64"/>
        </right>
        <top style="thin">
          <color indexed="64"/>
        </top>
        <bottom style="thin">
          <color indexed="64"/>
        </bottom>
      </border>
    </dxf>
    <dxf>
      <border outline="0">
        <left style="medium">
          <color auto="1"/>
        </left>
        <right style="medium">
          <color auto="1"/>
        </right>
        <top style="medium">
          <color indexed="64"/>
        </top>
        <bottom style="medium">
          <color auto="1"/>
        </bottom>
      </border>
    </dxf>
    <dxf>
      <font>
        <b val="0"/>
        <i val="0"/>
        <strike val="0"/>
        <condense val="0"/>
        <extend val="0"/>
        <outline val="0"/>
        <shadow val="0"/>
        <u val="none"/>
        <vertAlign val="baseline"/>
        <sz val="10"/>
        <color theme="1"/>
        <name val="Arial"/>
        <family val="2"/>
        <scheme val="none"/>
      </font>
    </dxf>
    <dxf>
      <border outline="0">
        <bottom style="medium">
          <color auto="1"/>
        </bottom>
      </border>
    </dxf>
    <dxf>
      <font>
        <b/>
        <i/>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y, Chan" id="{7C37A8F3-C8D8-4E65-A1D9-ABA9E6894760}" userId="S::Chan.Ly@jud.ca.gov::7cc3ac0c-dbc2-4a00-a909-08d90244f26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C0C8A7-D523-4BBB-B889-CDB6D42C716D}" name="Lodging_Rates" displayName="Lodging_Rates" ref="A3:J36" totalsRowShown="0" headerRowDxfId="19" dataDxfId="17" headerRowBorderDxfId="18" tableBorderDxfId="16" headerRowCellStyle="Normal 3" dataCellStyle="Currency 2">
  <autoFilter ref="A3:J36" xr:uid="{2FC0C8A7-D523-4BBB-B889-CDB6D42C716D}"/>
  <tableColumns count="10">
    <tableColumn id="1" xr3:uid="{16E094B6-69E6-45A1-A8C2-F54F61D40C04}" name="County" dataDxfId="15" dataCellStyle="Normal 3"/>
    <tableColumn id="2" xr3:uid="{7FD55BE1-26A0-413B-AFC1-399829094107}" name="Jan" dataDxfId="14" dataCellStyle="Currency 2"/>
    <tableColumn id="3" xr3:uid="{17EEC9A2-9B7F-415D-AF2E-D23DA5D3F861}" name="Feb" dataDxfId="13" dataCellStyle="Currency 2"/>
    <tableColumn id="4" xr3:uid="{B7202BC2-D2EE-42BD-B94C-27F15AD12B45}" name="Mar" dataDxfId="12" dataCellStyle="Currency 2"/>
    <tableColumn id="5" xr3:uid="{94C9AD8A-9557-44E1-953A-1A07AC926709}" name="Apr" dataDxfId="11" dataCellStyle="Currency 2"/>
    <tableColumn id="6" xr3:uid="{7558470E-A0A9-49FE-92B6-332E8B9A3DAA}" name="May" dataDxfId="10" dataCellStyle="Currency 2"/>
    <tableColumn id="7" xr3:uid="{23107502-DE23-4392-81B2-621EB4408FD8}" name="Jun" dataDxfId="9" dataCellStyle="Currency 2"/>
    <tableColumn id="8" xr3:uid="{165D41BD-DF57-47CB-84CB-064B0D52BA37}" name="Jul" dataDxfId="8" dataCellStyle="Currency 2"/>
    <tableColumn id="9" xr3:uid="{FA32CCC5-7502-4F5A-8B2C-1EE216D9FA47}" name="Aug" dataDxfId="7" dataCellStyle="Currency 2"/>
    <tableColumn id="10" xr3:uid="{6D98E0B1-D715-4D80-A15A-D55564B875BC}" name="Sep" dataDxfId="6" dataCellStyle="Currency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C0F259-F20A-467D-B511-F7DDCB9346D6}" name="Mileage" displayName="Mileage" ref="A1:C9" totalsRowShown="0" tableBorderDxfId="5">
  <autoFilter ref="A1:C9" xr:uid="{3DC0F259-F20A-467D-B511-F7DDCB9346D6}"/>
  <tableColumns count="3">
    <tableColumn id="1" xr3:uid="{D97E279F-0DC3-43F1-B0EF-E4C81357CFD0}" name="S DATE" dataDxfId="4"/>
    <tableColumn id="2" xr3:uid="{7C2688EC-EB1D-4DB6-BF52-EBD5F77CC3B7}" name="E DATE" dataDxfId="3"/>
    <tableColumn id="3" xr3:uid="{A9303630-1983-4CA5-A317-7CB3DFC9CBB7}" name="RATE"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2-05T19:55:07.02" personId="{7C37A8F3-C8D8-4E65-A1D9-ABA9E6894760}" id="{65C6FAFA-C446-48EE-9E84-97363C6CC4AC}">
    <text>Converted to a table. Enter new rows and the formulas will incorporate the latest data.</text>
  </threadedComment>
  <threadedComment ref="E2" dT="2024-12-05T19:55:48.28" personId="{7C37A8F3-C8D8-4E65-A1D9-ABA9E6894760}" id="{6776D84C-971D-4EE6-A8B4-2796E03D2C44}">
    <text>I’m not sure what this data is for. I’ll let you delete it if not needed since it is in the table.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BE56-D25B-495A-91B7-49DDFF6CD3E4}">
  <sheetPr codeName="Sheet2">
    <tabColor theme="9" tint="0.39997558519241921"/>
    <pageSetUpPr fitToPage="1"/>
  </sheetPr>
  <dimension ref="A1:AE91"/>
  <sheetViews>
    <sheetView showZeros="0" tabSelected="1" zoomScaleNormal="100" workbookViewId="0">
      <selection activeCell="S19" sqref="S19:S20"/>
    </sheetView>
  </sheetViews>
  <sheetFormatPr defaultColWidth="8.7265625" defaultRowHeight="12.5" x14ac:dyDescent="0.25"/>
  <cols>
    <col min="1" max="1" width="2.54296875" customWidth="1"/>
    <col min="2" max="2" width="6.7265625" customWidth="1"/>
    <col min="3" max="3" width="5.26953125" customWidth="1"/>
    <col min="4" max="4" width="16.54296875" customWidth="1"/>
    <col min="5" max="5" width="16.26953125" customWidth="1"/>
    <col min="6" max="8" width="8.26953125" customWidth="1"/>
    <col min="9" max="9" width="5.54296875" customWidth="1"/>
    <col min="10" max="10" width="4.54296875" customWidth="1"/>
    <col min="11" max="11" width="5.26953125" customWidth="1"/>
    <col min="12" max="12" width="4.7265625" customWidth="1"/>
    <col min="13" max="13" width="8.26953125" customWidth="1"/>
    <col min="14" max="14" width="5.26953125" customWidth="1"/>
    <col min="15" max="15" width="6.453125" customWidth="1"/>
    <col min="16" max="16" width="4" customWidth="1"/>
    <col min="17" max="17" width="5.7265625" customWidth="1"/>
    <col min="18" max="18" width="4.26953125" customWidth="1"/>
    <col min="19" max="19" width="4.7265625" customWidth="1"/>
    <col min="20" max="20" width="6.26953125" customWidth="1"/>
    <col min="21" max="22" width="7.54296875" customWidth="1"/>
    <col min="23" max="23" width="2.54296875" customWidth="1"/>
    <col min="24" max="24" width="25" bestFit="1" customWidth="1"/>
    <col min="25" max="25" width="10.54296875" customWidth="1"/>
  </cols>
  <sheetData>
    <row r="1" spans="1:31" ht="12" customHeight="1" x14ac:dyDescent="0.25">
      <c r="A1" s="1"/>
      <c r="B1" s="1"/>
      <c r="C1" s="1"/>
      <c r="D1" s="1"/>
      <c r="E1" s="1"/>
      <c r="F1" s="1"/>
      <c r="G1" s="1"/>
      <c r="H1" s="1"/>
      <c r="I1" s="1"/>
      <c r="J1" s="1"/>
      <c r="K1" s="1"/>
      <c r="L1" s="1"/>
      <c r="M1" s="1"/>
      <c r="N1" s="1"/>
      <c r="O1" s="1"/>
      <c r="P1" s="1"/>
      <c r="Q1" s="1"/>
      <c r="R1" s="1"/>
      <c r="S1" s="1"/>
      <c r="T1" s="1"/>
      <c r="U1" s="1"/>
      <c r="V1" s="1"/>
      <c r="W1" s="2"/>
    </row>
    <row r="2" spans="1:31" ht="9" customHeight="1" x14ac:dyDescent="0.25">
      <c r="A2" s="1"/>
      <c r="B2" s="186" t="s">
        <v>0</v>
      </c>
      <c r="C2" s="186"/>
      <c r="D2" s="186"/>
      <c r="E2" s="186"/>
      <c r="F2" s="186"/>
      <c r="G2" s="186"/>
      <c r="H2" s="78"/>
      <c r="I2" s="3"/>
      <c r="J2" s="3"/>
      <c r="K2" s="3"/>
      <c r="L2" s="3"/>
      <c r="M2" s="3"/>
      <c r="N2" s="3"/>
      <c r="O2" s="3"/>
      <c r="P2" s="3"/>
      <c r="Q2" s="3"/>
      <c r="R2" s="3"/>
      <c r="S2" s="3"/>
      <c r="T2" s="3"/>
      <c r="U2" s="3"/>
      <c r="V2" s="4"/>
      <c r="W2" s="2"/>
    </row>
    <row r="3" spans="1:31" ht="9" customHeight="1" x14ac:dyDescent="0.25">
      <c r="A3" s="1"/>
      <c r="B3" s="187" t="s">
        <v>1</v>
      </c>
      <c r="C3" s="187"/>
      <c r="D3" s="187"/>
      <c r="E3" s="187"/>
      <c r="F3" s="187"/>
      <c r="G3" s="187"/>
      <c r="H3" s="79"/>
      <c r="I3" s="188" t="s">
        <v>2</v>
      </c>
      <c r="J3" s="189"/>
      <c r="K3" s="189"/>
      <c r="L3" s="189"/>
      <c r="M3" s="189"/>
      <c r="N3" s="189"/>
      <c r="O3" s="189"/>
      <c r="P3" s="190"/>
      <c r="Q3" s="191" t="s">
        <v>3</v>
      </c>
      <c r="R3" s="192"/>
      <c r="S3" s="88"/>
      <c r="T3" s="195">
        <v>1</v>
      </c>
      <c r="U3" s="197" t="s">
        <v>4</v>
      </c>
      <c r="V3" s="205"/>
      <c r="W3" s="2"/>
    </row>
    <row r="4" spans="1:31" ht="7.15" customHeight="1" x14ac:dyDescent="0.25">
      <c r="A4" s="1"/>
      <c r="B4" s="187"/>
      <c r="C4" s="187"/>
      <c r="D4" s="187"/>
      <c r="E4" s="187"/>
      <c r="F4" s="187"/>
      <c r="G4" s="187"/>
      <c r="H4" s="79"/>
      <c r="I4" s="188" t="s">
        <v>5</v>
      </c>
      <c r="J4" s="189"/>
      <c r="K4" s="189"/>
      <c r="L4" s="189"/>
      <c r="M4" s="189"/>
      <c r="N4" s="189"/>
      <c r="O4" s="189"/>
      <c r="P4" s="190"/>
      <c r="Q4" s="193"/>
      <c r="R4" s="194"/>
      <c r="S4" s="89"/>
      <c r="T4" s="196"/>
      <c r="U4" s="198"/>
      <c r="V4" s="206"/>
      <c r="W4" s="2"/>
    </row>
    <row r="5" spans="1:31" ht="10.5" customHeight="1" thickBot="1" x14ac:dyDescent="0.3">
      <c r="A5" s="1"/>
      <c r="B5" s="207" t="s">
        <v>6</v>
      </c>
      <c r="C5" s="207"/>
      <c r="D5" s="207"/>
      <c r="E5" s="81"/>
      <c r="F5" s="81"/>
      <c r="G5" s="5"/>
      <c r="H5" s="5"/>
      <c r="I5" s="208"/>
      <c r="J5" s="208"/>
      <c r="K5" s="209" t="str">
        <f>IF(I5="TRANSIT","&lt;submit in blue&gt;","")</f>
        <v/>
      </c>
      <c r="L5" s="209"/>
      <c r="M5" s="95"/>
      <c r="N5" s="210" t="s">
        <v>7</v>
      </c>
      <c r="O5" s="210"/>
      <c r="P5" s="211"/>
      <c r="Q5" s="6"/>
      <c r="R5" s="7"/>
      <c r="S5" s="7"/>
      <c r="T5" s="7"/>
      <c r="U5" s="7"/>
      <c r="V5" s="8"/>
      <c r="W5" s="2"/>
    </row>
    <row r="6" spans="1:31" ht="11.15" customHeight="1" thickTop="1" x14ac:dyDescent="0.25">
      <c r="A6" s="1"/>
      <c r="B6" s="199" t="s">
        <v>8</v>
      </c>
      <c r="C6" s="200"/>
      <c r="D6" s="200"/>
      <c r="E6" s="200"/>
      <c r="F6" s="200"/>
      <c r="G6" s="200"/>
      <c r="H6" s="200"/>
      <c r="I6" s="200"/>
      <c r="J6" s="201"/>
      <c r="K6" s="199" t="s">
        <v>9</v>
      </c>
      <c r="L6" s="200"/>
      <c r="M6" s="200"/>
      <c r="N6" s="200"/>
      <c r="O6" s="200"/>
      <c r="P6" s="201"/>
      <c r="Q6" s="202" t="s">
        <v>10</v>
      </c>
      <c r="R6" s="203"/>
      <c r="S6" s="203"/>
      <c r="T6" s="203"/>
      <c r="U6" s="203"/>
      <c r="V6" s="204"/>
      <c r="W6" s="2"/>
    </row>
    <row r="7" spans="1:31" ht="12" customHeight="1" x14ac:dyDescent="0.25">
      <c r="A7" s="1"/>
      <c r="B7" s="148"/>
      <c r="C7" s="149"/>
      <c r="D7" s="149"/>
      <c r="E7" s="149"/>
      <c r="F7" s="149"/>
      <c r="G7" s="149"/>
      <c r="H7" s="149"/>
      <c r="I7" s="149"/>
      <c r="J7" s="150"/>
      <c r="K7" s="151"/>
      <c r="L7" s="152"/>
      <c r="M7" s="152"/>
      <c r="N7" s="152"/>
      <c r="O7" s="152"/>
      <c r="P7" s="153"/>
      <c r="Q7" s="154"/>
      <c r="R7" s="154"/>
      <c r="S7" s="154"/>
      <c r="T7" s="154"/>
      <c r="U7" s="154"/>
      <c r="V7" s="155"/>
      <c r="W7" s="2"/>
    </row>
    <row r="8" spans="1:31" ht="9" customHeight="1" x14ac:dyDescent="0.25">
      <c r="A8" s="1"/>
      <c r="B8" s="169" t="s">
        <v>11</v>
      </c>
      <c r="C8" s="170"/>
      <c r="D8" s="170"/>
      <c r="E8" s="170"/>
      <c r="F8" s="170"/>
      <c r="G8" s="170"/>
      <c r="H8" s="82"/>
      <c r="I8" s="179"/>
      <c r="J8" s="176"/>
      <c r="K8" s="169" t="s">
        <v>12</v>
      </c>
      <c r="L8" s="170"/>
      <c r="M8" s="170"/>
      <c r="N8" s="170"/>
      <c r="O8" s="170"/>
      <c r="P8" s="170"/>
      <c r="Q8" s="170"/>
      <c r="R8" s="170"/>
      <c r="S8" s="171"/>
      <c r="T8" s="180" t="s">
        <v>13</v>
      </c>
      <c r="U8" s="181"/>
      <c r="V8" s="182"/>
      <c r="W8" s="2"/>
    </row>
    <row r="9" spans="1:31" ht="11.25" customHeight="1" x14ac:dyDescent="0.25">
      <c r="A9" s="1"/>
      <c r="B9" s="151"/>
      <c r="C9" s="152"/>
      <c r="D9" s="152"/>
      <c r="E9" s="152"/>
      <c r="F9" s="152"/>
      <c r="G9" s="152"/>
      <c r="H9" s="152"/>
      <c r="I9" s="152"/>
      <c r="J9" s="152"/>
      <c r="K9" s="172"/>
      <c r="L9" s="173"/>
      <c r="M9" s="173"/>
      <c r="N9" s="173"/>
      <c r="O9" s="173"/>
      <c r="P9" s="173"/>
      <c r="Q9" s="173"/>
      <c r="R9" s="173"/>
      <c r="S9" s="174"/>
      <c r="T9" s="183"/>
      <c r="U9" s="152"/>
      <c r="V9" s="152"/>
      <c r="W9" s="2"/>
    </row>
    <row r="10" spans="1:31" ht="9" customHeight="1" x14ac:dyDescent="0.25">
      <c r="A10" s="9"/>
      <c r="B10" s="164" t="s">
        <v>14</v>
      </c>
      <c r="C10" s="165"/>
      <c r="D10" s="165"/>
      <c r="E10" s="165"/>
      <c r="F10" s="165"/>
      <c r="G10" s="165"/>
      <c r="H10" s="165"/>
      <c r="I10" s="165"/>
      <c r="J10" s="165"/>
      <c r="K10" s="169" t="s">
        <v>15</v>
      </c>
      <c r="L10" s="170"/>
      <c r="M10" s="170"/>
      <c r="N10" s="170"/>
      <c r="O10" s="170"/>
      <c r="P10" s="170"/>
      <c r="Q10" s="170"/>
      <c r="R10" s="170"/>
      <c r="S10" s="171"/>
      <c r="T10" s="166" t="s">
        <v>16</v>
      </c>
      <c r="U10" s="167"/>
      <c r="V10" s="168"/>
      <c r="W10" s="10"/>
      <c r="X10" s="11"/>
      <c r="Y10" s="11"/>
      <c r="Z10" s="11"/>
      <c r="AA10" s="11"/>
      <c r="AB10" s="11"/>
      <c r="AC10" s="11"/>
      <c r="AD10" s="11"/>
      <c r="AE10" s="11"/>
    </row>
    <row r="11" spans="1:31" ht="11.15" customHeight="1" x14ac:dyDescent="0.25">
      <c r="A11" s="9"/>
      <c r="B11" s="151"/>
      <c r="C11" s="152"/>
      <c r="D11" s="152"/>
      <c r="E11" s="152"/>
      <c r="F11" s="152"/>
      <c r="G11" s="152"/>
      <c r="H11" s="152"/>
      <c r="I11" s="152"/>
      <c r="J11" s="153"/>
      <c r="K11" s="172"/>
      <c r="L11" s="173"/>
      <c r="M11" s="173"/>
      <c r="N11" s="173"/>
      <c r="O11" s="173"/>
      <c r="P11" s="173"/>
      <c r="Q11" s="173"/>
      <c r="R11" s="173"/>
      <c r="S11" s="174"/>
      <c r="T11" s="151"/>
      <c r="U11" s="152"/>
      <c r="V11" s="152"/>
      <c r="W11" s="10"/>
      <c r="X11" s="11"/>
      <c r="Z11" s="11"/>
      <c r="AA11" s="11"/>
      <c r="AB11" s="11"/>
      <c r="AC11" s="11"/>
      <c r="AD11" s="11"/>
      <c r="AE11" s="11"/>
    </row>
    <row r="12" spans="1:31" ht="9" customHeight="1" x14ac:dyDescent="0.25">
      <c r="A12" s="9"/>
      <c r="B12" s="169" t="s">
        <v>17</v>
      </c>
      <c r="C12" s="170"/>
      <c r="D12" s="170"/>
      <c r="E12" s="170"/>
      <c r="F12" s="171"/>
      <c r="G12" s="175" t="s">
        <v>18</v>
      </c>
      <c r="H12" s="176"/>
      <c r="I12" s="220" t="s">
        <v>19</v>
      </c>
      <c r="J12" s="221"/>
      <c r="K12" s="169" t="s">
        <v>17</v>
      </c>
      <c r="L12" s="170"/>
      <c r="M12" s="170"/>
      <c r="N12" s="170"/>
      <c r="O12" s="170"/>
      <c r="P12" s="170"/>
      <c r="Q12" s="170"/>
      <c r="R12" s="170"/>
      <c r="S12" s="171"/>
      <c r="T12" s="37" t="s">
        <v>18</v>
      </c>
      <c r="U12" s="220" t="s">
        <v>19</v>
      </c>
      <c r="V12" s="221"/>
      <c r="W12" s="10"/>
      <c r="X12" s="11"/>
      <c r="Y12" s="11"/>
      <c r="Z12" s="11"/>
      <c r="AA12" s="11"/>
      <c r="AB12" s="11"/>
      <c r="AC12" s="11"/>
      <c r="AD12" s="11"/>
      <c r="AE12" s="11"/>
    </row>
    <row r="13" spans="1:31" ht="12" customHeight="1" x14ac:dyDescent="0.25">
      <c r="A13" s="9"/>
      <c r="B13" s="244"/>
      <c r="C13" s="245"/>
      <c r="D13" s="245"/>
      <c r="E13" s="245"/>
      <c r="F13" s="246"/>
      <c r="G13" s="177"/>
      <c r="H13" s="178"/>
      <c r="I13" s="224"/>
      <c r="J13" s="225"/>
      <c r="K13" s="172"/>
      <c r="L13" s="173"/>
      <c r="M13" s="173"/>
      <c r="N13" s="173"/>
      <c r="O13" s="173"/>
      <c r="P13" s="173"/>
      <c r="Q13" s="173"/>
      <c r="R13" s="173"/>
      <c r="S13" s="174"/>
      <c r="T13" s="63"/>
      <c r="U13" s="224"/>
      <c r="V13" s="225"/>
      <c r="W13" s="10"/>
      <c r="X13" s="11"/>
      <c r="Z13" s="11"/>
      <c r="AA13" s="11"/>
      <c r="AB13" s="11"/>
      <c r="AC13" s="11"/>
      <c r="AD13" s="11"/>
      <c r="AE13" s="11"/>
    </row>
    <row r="14" spans="1:31" ht="12" customHeight="1" x14ac:dyDescent="0.25">
      <c r="A14" s="9"/>
      <c r="B14" s="76" t="s">
        <v>20</v>
      </c>
      <c r="C14" s="71" t="s">
        <v>21</v>
      </c>
      <c r="D14" s="71" t="s">
        <v>22</v>
      </c>
      <c r="E14" s="70" t="s">
        <v>23</v>
      </c>
      <c r="F14" s="70" t="s">
        <v>24</v>
      </c>
      <c r="G14" s="70" t="s">
        <v>257</v>
      </c>
      <c r="H14" s="117" t="s">
        <v>25</v>
      </c>
      <c r="I14" s="117" t="s">
        <v>267</v>
      </c>
      <c r="J14" s="247" t="s">
        <v>268</v>
      </c>
      <c r="K14" s="248"/>
      <c r="L14" s="248"/>
      <c r="M14" s="117" t="s">
        <v>269</v>
      </c>
      <c r="N14" s="64" t="s">
        <v>26</v>
      </c>
      <c r="O14" s="249" t="s">
        <v>27</v>
      </c>
      <c r="P14" s="249"/>
      <c r="Q14" s="249"/>
      <c r="R14" s="249"/>
      <c r="S14" s="249"/>
      <c r="T14" s="250"/>
      <c r="U14" s="184" t="s">
        <v>28</v>
      </c>
      <c r="V14" s="184" t="s">
        <v>29</v>
      </c>
      <c r="W14" s="10"/>
      <c r="X14" s="11"/>
      <c r="Z14" s="11"/>
      <c r="AA14" s="11"/>
      <c r="AB14" s="11"/>
      <c r="AC14" s="11"/>
      <c r="AD14" s="11"/>
      <c r="AE14" s="11"/>
    </row>
    <row r="15" spans="1:31" ht="9" customHeight="1" x14ac:dyDescent="0.25">
      <c r="A15" s="9"/>
      <c r="B15" s="268" t="s">
        <v>30</v>
      </c>
      <c r="C15" s="268" t="s">
        <v>31</v>
      </c>
      <c r="D15" s="83" t="s">
        <v>32</v>
      </c>
      <c r="E15" s="212" t="s">
        <v>33</v>
      </c>
      <c r="F15" s="83"/>
      <c r="G15" s="87"/>
      <c r="H15" s="218" t="s">
        <v>34</v>
      </c>
      <c r="I15" s="214" t="s">
        <v>284</v>
      </c>
      <c r="J15" s="113" t="s">
        <v>35</v>
      </c>
      <c r="K15" s="113"/>
      <c r="L15" s="113"/>
      <c r="M15" s="236" t="s">
        <v>285</v>
      </c>
      <c r="N15" s="65" t="s">
        <v>36</v>
      </c>
      <c r="O15" s="12" t="s">
        <v>37</v>
      </c>
      <c r="P15" s="216" t="s">
        <v>38</v>
      </c>
      <c r="Q15" s="217"/>
      <c r="R15" s="216" t="s">
        <v>39</v>
      </c>
      <c r="S15" s="226"/>
      <c r="T15" s="227"/>
      <c r="U15" s="185"/>
      <c r="V15" s="185"/>
      <c r="W15" s="10"/>
      <c r="X15" s="11"/>
      <c r="Z15" s="11"/>
      <c r="AA15" s="11"/>
      <c r="AB15" s="11"/>
      <c r="AC15" s="11"/>
      <c r="AD15" s="11"/>
      <c r="AE15" s="11"/>
    </row>
    <row r="16" spans="1:31" ht="12" customHeight="1" x14ac:dyDescent="0.25">
      <c r="A16" s="9"/>
      <c r="B16" s="268"/>
      <c r="C16" s="268"/>
      <c r="D16" s="238" t="s">
        <v>40</v>
      </c>
      <c r="E16" s="212"/>
      <c r="F16" s="99" t="s">
        <v>41</v>
      </c>
      <c r="G16" s="99" t="s">
        <v>51</v>
      </c>
      <c r="H16" s="218"/>
      <c r="I16" s="214"/>
      <c r="J16" s="101" t="s">
        <v>42</v>
      </c>
      <c r="K16" s="101" t="s">
        <v>43</v>
      </c>
      <c r="L16" s="101" t="s">
        <v>44</v>
      </c>
      <c r="M16" s="236"/>
      <c r="N16" s="240" t="s">
        <v>45</v>
      </c>
      <c r="O16" s="38"/>
      <c r="P16" s="228" t="s">
        <v>46</v>
      </c>
      <c r="Q16" s="229"/>
      <c r="R16" s="230" t="s">
        <v>47</v>
      </c>
      <c r="S16" s="231"/>
      <c r="T16" s="232"/>
      <c r="U16" s="68" t="s">
        <v>48</v>
      </c>
      <c r="V16" s="68" t="s">
        <v>49</v>
      </c>
      <c r="W16" s="10"/>
      <c r="X16" s="11"/>
      <c r="Z16" s="11"/>
      <c r="AA16" s="11"/>
      <c r="AB16" s="11"/>
      <c r="AC16" s="11"/>
      <c r="AD16" s="11"/>
      <c r="AE16" s="11"/>
    </row>
    <row r="17" spans="1:31" ht="11.25" customHeight="1" x14ac:dyDescent="0.25">
      <c r="A17" s="9"/>
      <c r="B17" s="268"/>
      <c r="C17" s="268"/>
      <c r="D17" s="238"/>
      <c r="E17" s="212" t="s">
        <v>50</v>
      </c>
      <c r="F17" s="99" t="s">
        <v>51</v>
      </c>
      <c r="G17" s="99" t="s">
        <v>56</v>
      </c>
      <c r="H17" s="218"/>
      <c r="I17" s="214"/>
      <c r="J17" s="242">
        <v>16</v>
      </c>
      <c r="K17" s="242">
        <v>19</v>
      </c>
      <c r="L17" s="242">
        <v>28</v>
      </c>
      <c r="M17" s="236"/>
      <c r="N17" s="240"/>
      <c r="O17" s="62" t="s">
        <v>52</v>
      </c>
      <c r="P17" s="228" t="s">
        <v>53</v>
      </c>
      <c r="Q17" s="229"/>
      <c r="R17" s="233"/>
      <c r="S17" s="234"/>
      <c r="T17" s="235"/>
      <c r="U17" s="68" t="s">
        <v>54</v>
      </c>
      <c r="V17" s="68" t="s">
        <v>55</v>
      </c>
      <c r="W17" s="10"/>
      <c r="X17" s="11"/>
      <c r="Z17" s="11"/>
      <c r="AA17" s="11"/>
      <c r="AB17" s="11"/>
      <c r="AC17" s="11"/>
      <c r="AD17" s="11"/>
      <c r="AE17" s="11"/>
    </row>
    <row r="18" spans="1:31" x14ac:dyDescent="0.25">
      <c r="A18" s="9"/>
      <c r="B18" s="100" t="s">
        <v>252</v>
      </c>
      <c r="C18" s="85" t="s">
        <v>253</v>
      </c>
      <c r="D18" s="239"/>
      <c r="E18" s="213"/>
      <c r="F18" s="112" t="s">
        <v>56</v>
      </c>
      <c r="G18" s="112" t="s">
        <v>294</v>
      </c>
      <c r="H18" s="219"/>
      <c r="I18" s="215"/>
      <c r="J18" s="243"/>
      <c r="K18" s="243"/>
      <c r="L18" s="243"/>
      <c r="M18" s="237"/>
      <c r="N18" s="241"/>
      <c r="O18" s="66" t="s">
        <v>57</v>
      </c>
      <c r="P18" s="222" t="s">
        <v>58</v>
      </c>
      <c r="Q18" s="223"/>
      <c r="R18" s="114" t="s">
        <v>59</v>
      </c>
      <c r="S18" s="115" t="s">
        <v>56</v>
      </c>
      <c r="T18" s="116" t="s">
        <v>60</v>
      </c>
      <c r="U18" s="85"/>
      <c r="V18" s="69"/>
      <c r="W18" s="10"/>
      <c r="X18" s="11"/>
      <c r="Y18" s="86"/>
      <c r="Z18" s="11"/>
      <c r="AA18" s="11"/>
      <c r="AB18" s="11"/>
      <c r="AC18" s="11"/>
      <c r="AD18" s="11"/>
      <c r="AE18" s="11"/>
    </row>
    <row r="19" spans="1:31" ht="25.15" customHeight="1" x14ac:dyDescent="0.25">
      <c r="A19" s="9">
        <v>1</v>
      </c>
      <c r="B19" s="252"/>
      <c r="C19" s="40"/>
      <c r="D19" s="254"/>
      <c r="E19" s="256"/>
      <c r="F19" s="251" t="str">
        <f>IF(E19="","",INDEX(Lodging_Rates[[Jan]:[Sep]],MATCH('TEC FORM_on or after 1.1.25'!E19,Lodging_Rates[County],0),MATCH(TEXT($B19,"MMM"),Lodging_Rates[[#Headers],[Jan]:[Sep]],0)))</f>
        <v/>
      </c>
      <c r="G19" s="92"/>
      <c r="H19" s="259"/>
      <c r="I19" s="257"/>
      <c r="J19" s="259"/>
      <c r="K19" s="259"/>
      <c r="L19" s="259"/>
      <c r="M19" s="271">
        <f>IFERROR(IF(I19-SUM(IF(J19="X",$J$17,0),IF(K19="X",$K$17,0),IF(L19="X",$L$17,0))&lt;0,0,I19-SUM(IF(J19="X",$J$17,0),IF(K19="X",$K$17,0),IF(L19="X",$L$17,0))),"")</f>
        <v>0</v>
      </c>
      <c r="N19" s="67"/>
      <c r="O19" s="160"/>
      <c r="P19" s="40"/>
      <c r="Q19" s="90"/>
      <c r="R19" s="162"/>
      <c r="S19" s="157" t="str">
        <f>IF(R19="","",VLOOKUP($B19,Mileage[],3,TRUE))</f>
        <v/>
      </c>
      <c r="T19" s="265" t="str">
        <f>IF(R19="","",$R19*S19)</f>
        <v/>
      </c>
      <c r="U19" s="67"/>
      <c r="V19" s="269" t="str">
        <f>IF(SUM(G19:G20,M19,O19,Q19:Q20,T19,U20)=0,"",SUM(G19:G20,M19,O19,Q19:Q20,T19,U20))</f>
        <v/>
      </c>
      <c r="W19" s="13">
        <v>1</v>
      </c>
      <c r="X19" s="11"/>
      <c r="Y19" s="86"/>
      <c r="Z19" s="11"/>
      <c r="AA19" s="11"/>
      <c r="AB19" s="11"/>
      <c r="AC19" s="11"/>
      <c r="AD19" s="11"/>
      <c r="AE19" s="11"/>
    </row>
    <row r="20" spans="1:31" ht="25.15" customHeight="1" x14ac:dyDescent="0.25">
      <c r="A20" s="9"/>
      <c r="B20" s="253"/>
      <c r="C20" s="39"/>
      <c r="D20" s="255"/>
      <c r="E20" s="254"/>
      <c r="F20" s="251"/>
      <c r="G20" s="92"/>
      <c r="H20" s="260"/>
      <c r="I20" s="258"/>
      <c r="J20" s="260"/>
      <c r="K20" s="260"/>
      <c r="L20" s="260"/>
      <c r="M20" s="272"/>
      <c r="N20" s="39"/>
      <c r="O20" s="161"/>
      <c r="P20" s="39"/>
      <c r="Q20" s="91"/>
      <c r="R20" s="163"/>
      <c r="S20" s="158"/>
      <c r="T20" s="266"/>
      <c r="U20" s="91"/>
      <c r="V20" s="270"/>
      <c r="W20" s="13"/>
      <c r="X20" s="11"/>
      <c r="Y20" s="11"/>
      <c r="Z20" s="11"/>
      <c r="AA20" s="11"/>
      <c r="AB20" s="11"/>
      <c r="AC20" s="11"/>
      <c r="AD20" s="11"/>
      <c r="AE20" s="11"/>
    </row>
    <row r="21" spans="1:31" ht="25.15" customHeight="1" x14ac:dyDescent="0.25">
      <c r="A21" s="9">
        <v>2</v>
      </c>
      <c r="B21" s="252"/>
      <c r="C21" s="40"/>
      <c r="D21" s="261"/>
      <c r="E21" s="262"/>
      <c r="F21" s="251" t="str">
        <f>IF(E21="","",INDEX(Lodging_Rates[[Jan]:[Sep]],MATCH('TEC FORM_on or after 1.1.25'!E21,Lodging_Rates[County],0),MATCH(TEXT($B21,"MMM"),Lodging_Rates[[#Headers],[Jan]:[Sep]],0)))</f>
        <v/>
      </c>
      <c r="G21" s="92"/>
      <c r="H21" s="156"/>
      <c r="I21" s="263"/>
      <c r="J21" s="156"/>
      <c r="K21" s="156"/>
      <c r="L21" s="156"/>
      <c r="M21" s="267">
        <f t="shared" ref="M21" si="0">IFERROR(IF(I21-SUM(IF(J21="X",$J$17,0),IF(K21="X",$K$17,0),IF(L21="X",$L$17,0))&lt;0,0,I21-SUM(IF(J21="X",$J$17,0),IF(K21="X",$K$17,0),IF(L21="X",$L$17,0))),"")</f>
        <v>0</v>
      </c>
      <c r="N21" s="67"/>
      <c r="O21" s="160"/>
      <c r="P21" s="40"/>
      <c r="Q21" s="90"/>
      <c r="R21" s="162"/>
      <c r="S21" s="159" t="str">
        <f>IF(R21="","",VLOOKUP($B21,Mileage[],3,TRUE))</f>
        <v/>
      </c>
      <c r="T21" s="265" t="str">
        <f t="shared" ref="T21" si="1">IF(R21="","",$R21*S21)</f>
        <v/>
      </c>
      <c r="U21" s="67"/>
      <c r="V21" s="269" t="str">
        <f>IF(SUM(G21:G22,M21,O21,Q21:Q22,T21,U22)=0,"",SUM(G21:G22,M21,O21,Q21:Q22,T21,U22))</f>
        <v/>
      </c>
      <c r="W21" s="13">
        <v>2</v>
      </c>
      <c r="X21" s="11"/>
      <c r="Y21" s="11"/>
      <c r="Z21" s="11"/>
      <c r="AA21" s="11"/>
      <c r="AB21" s="11"/>
      <c r="AC21" s="11"/>
      <c r="AD21" s="11"/>
      <c r="AE21" s="11"/>
    </row>
    <row r="22" spans="1:31" ht="25.15" customHeight="1" x14ac:dyDescent="0.25">
      <c r="A22" s="9"/>
      <c r="B22" s="253"/>
      <c r="C22" s="39"/>
      <c r="D22" s="255"/>
      <c r="E22" s="254"/>
      <c r="F22" s="251"/>
      <c r="G22" s="92"/>
      <c r="H22" s="156"/>
      <c r="I22" s="264"/>
      <c r="J22" s="156"/>
      <c r="K22" s="156"/>
      <c r="L22" s="156"/>
      <c r="M22" s="267"/>
      <c r="N22" s="39"/>
      <c r="O22" s="161"/>
      <c r="P22" s="39"/>
      <c r="Q22" s="91"/>
      <c r="R22" s="163"/>
      <c r="S22" s="158"/>
      <c r="T22" s="266"/>
      <c r="U22" s="91"/>
      <c r="V22" s="270"/>
      <c r="W22" s="13"/>
      <c r="X22" s="11"/>
      <c r="Y22" s="11"/>
      <c r="Z22" s="11"/>
      <c r="AA22" s="11"/>
      <c r="AB22" s="11"/>
      <c r="AC22" s="11"/>
      <c r="AD22" s="11"/>
      <c r="AE22" s="11"/>
    </row>
    <row r="23" spans="1:31" ht="25.15" customHeight="1" x14ac:dyDescent="0.25">
      <c r="A23" s="9">
        <v>3</v>
      </c>
      <c r="B23" s="252"/>
      <c r="C23" s="40"/>
      <c r="D23" s="261"/>
      <c r="E23" s="262"/>
      <c r="F23" s="251" t="str">
        <f>IF(E23="","",INDEX(Lodging_Rates[[Jan]:[Sep]],MATCH('TEC FORM_on or after 1.1.25'!E23,Lodging_Rates[County],0),MATCH(TEXT($B23,"MMM"),Lodging_Rates[[#Headers],[Jan]:[Sep]],0)))</f>
        <v/>
      </c>
      <c r="G23" s="92"/>
      <c r="H23" s="156"/>
      <c r="I23" s="263"/>
      <c r="J23" s="156"/>
      <c r="K23" s="156"/>
      <c r="L23" s="156"/>
      <c r="M23" s="267">
        <f t="shared" ref="M23" si="2">IFERROR(IF(I23-SUM(IF(J23="X",$J$17,0),IF(K23="X",$K$17,0),IF(L23="X",$L$17,0))&lt;0,0,I23-SUM(IF(J23="X",$J$17,0),IF(K23="X",$K$17,0),IF(L23="X",$L$17,0))),"")</f>
        <v>0</v>
      </c>
      <c r="N23" s="67"/>
      <c r="O23" s="160"/>
      <c r="P23" s="40"/>
      <c r="Q23" s="90"/>
      <c r="R23" s="162"/>
      <c r="S23" s="159" t="str">
        <f>IF(R23="","",VLOOKUP($B23,Mileage[],3,TRUE))</f>
        <v/>
      </c>
      <c r="T23" s="265" t="str">
        <f t="shared" ref="T23" si="3">IF(R23="","",$R23*S23)</f>
        <v/>
      </c>
      <c r="U23" s="67"/>
      <c r="V23" s="269" t="str">
        <f>IF(SUM(G23:G24,M23,O23,Q23:Q24,T23,U24)=0,"",SUM(G23:G24,M23,O23,Q23:Q24,T23,U24))</f>
        <v/>
      </c>
      <c r="W23" s="13">
        <v>3</v>
      </c>
      <c r="X23" s="11"/>
      <c r="Y23" s="11"/>
      <c r="Z23" s="11"/>
      <c r="AA23" s="11"/>
      <c r="AB23" s="11"/>
      <c r="AC23" s="11"/>
      <c r="AD23" s="11"/>
      <c r="AE23" s="11"/>
    </row>
    <row r="24" spans="1:31" ht="25.15" customHeight="1" x14ac:dyDescent="0.25">
      <c r="A24" s="9"/>
      <c r="B24" s="253"/>
      <c r="C24" s="39"/>
      <c r="D24" s="255"/>
      <c r="E24" s="254"/>
      <c r="F24" s="251"/>
      <c r="G24" s="92"/>
      <c r="H24" s="156"/>
      <c r="I24" s="264"/>
      <c r="J24" s="156"/>
      <c r="K24" s="156"/>
      <c r="L24" s="156"/>
      <c r="M24" s="267"/>
      <c r="N24" s="39"/>
      <c r="O24" s="161"/>
      <c r="P24" s="39"/>
      <c r="Q24" s="91"/>
      <c r="R24" s="163"/>
      <c r="S24" s="158"/>
      <c r="T24" s="266"/>
      <c r="U24" s="91"/>
      <c r="V24" s="270"/>
      <c r="W24" s="13"/>
      <c r="X24" s="11"/>
      <c r="Y24" s="11"/>
      <c r="Z24" s="11"/>
      <c r="AA24" s="11"/>
      <c r="AB24" s="11"/>
      <c r="AC24" s="11"/>
      <c r="AD24" s="11"/>
      <c r="AE24" s="11"/>
    </row>
    <row r="25" spans="1:31" ht="25.15" customHeight="1" x14ac:dyDescent="0.25">
      <c r="A25" s="9">
        <v>4</v>
      </c>
      <c r="B25" s="252"/>
      <c r="C25" s="40"/>
      <c r="D25" s="261"/>
      <c r="E25" s="262"/>
      <c r="F25" s="251" t="str">
        <f>IF(E25="","",INDEX(Lodging_Rates[[Jan]:[Sep]],MATCH('TEC FORM_on or after 1.1.25'!E25,Lodging_Rates[County],0),MATCH(TEXT($B25,"MMM"),Lodging_Rates[[#Headers],[Jan]:[Sep]],0)))</f>
        <v/>
      </c>
      <c r="G25" s="92"/>
      <c r="H25" s="156"/>
      <c r="I25" s="263"/>
      <c r="J25" s="156"/>
      <c r="K25" s="156"/>
      <c r="L25" s="156"/>
      <c r="M25" s="267">
        <f t="shared" ref="M25" si="4">IFERROR(IF(I25-SUM(IF(J25="X",$J$17,0),IF(K25="X",$K$17,0),IF(L25="X",$L$17,0))&lt;0,0,I25-SUM(IF(J25="X",$J$17,0),IF(K25="X",$K$17,0),IF(L25="X",$L$17,0))),"")</f>
        <v>0</v>
      </c>
      <c r="N25" s="67"/>
      <c r="O25" s="160"/>
      <c r="P25" s="40"/>
      <c r="Q25" s="90"/>
      <c r="R25" s="162"/>
      <c r="S25" s="159" t="str">
        <f>IF(R25="","",VLOOKUP($B25,Mileage[],3,TRUE))</f>
        <v/>
      </c>
      <c r="T25" s="265" t="str">
        <f t="shared" ref="T25" si="5">IF(R25="","",$R25*S25)</f>
        <v/>
      </c>
      <c r="U25" s="67"/>
      <c r="V25" s="269" t="str">
        <f>IF(SUM(G25:G26,M25,O25,Q25:Q26,T25,U26)=0,"",SUM(G25:G26,M25,O25,Q25:Q26,T25,U26))</f>
        <v/>
      </c>
      <c r="W25" s="13">
        <v>4</v>
      </c>
      <c r="X25" s="11"/>
      <c r="Y25" s="11"/>
      <c r="Z25" s="11"/>
      <c r="AA25" s="11"/>
      <c r="AB25" s="11"/>
      <c r="AC25" s="11"/>
      <c r="AD25" s="11"/>
      <c r="AE25" s="11"/>
    </row>
    <row r="26" spans="1:31" ht="25.15" customHeight="1" x14ac:dyDescent="0.25">
      <c r="A26" s="9"/>
      <c r="B26" s="253"/>
      <c r="C26" s="39"/>
      <c r="D26" s="255"/>
      <c r="E26" s="254"/>
      <c r="F26" s="251"/>
      <c r="G26" s="92"/>
      <c r="H26" s="156"/>
      <c r="I26" s="264"/>
      <c r="J26" s="156"/>
      <c r="K26" s="156"/>
      <c r="L26" s="156"/>
      <c r="M26" s="267"/>
      <c r="N26" s="39"/>
      <c r="O26" s="161"/>
      <c r="P26" s="39"/>
      <c r="Q26" s="91"/>
      <c r="R26" s="163"/>
      <c r="S26" s="158"/>
      <c r="T26" s="266"/>
      <c r="U26" s="91"/>
      <c r="V26" s="270"/>
      <c r="W26" s="13"/>
      <c r="X26" s="11"/>
      <c r="Y26" s="11"/>
      <c r="Z26" s="11"/>
      <c r="AA26" s="11"/>
      <c r="AB26" s="11"/>
      <c r="AC26" s="11"/>
      <c r="AD26" s="11"/>
      <c r="AE26" s="11"/>
    </row>
    <row r="27" spans="1:31" ht="25.15" customHeight="1" x14ac:dyDescent="0.25">
      <c r="A27" s="9">
        <v>5</v>
      </c>
      <c r="B27" s="252"/>
      <c r="C27" s="40"/>
      <c r="D27" s="261"/>
      <c r="E27" s="262"/>
      <c r="F27" s="251" t="str">
        <f>IF(E27="","",INDEX(Lodging_Rates[[Jan]:[Sep]],MATCH('TEC FORM_on or after 1.1.25'!E27,Lodging_Rates[County],0),MATCH(TEXT($B27,"MMM"),Lodging_Rates[[#Headers],[Jan]:[Sep]],0)))</f>
        <v/>
      </c>
      <c r="G27" s="92"/>
      <c r="H27" s="156"/>
      <c r="I27" s="263"/>
      <c r="J27" s="156"/>
      <c r="K27" s="156"/>
      <c r="L27" s="156"/>
      <c r="M27" s="267">
        <f t="shared" ref="M27" si="6">IFERROR(IF(I27-SUM(IF(J27="X",$J$17,0),IF(K27="X",$K$17,0),IF(L27="X",$L$17,0))&lt;0,0,I27-SUM(IF(J27="X",$J$17,0),IF(K27="X",$K$17,0),IF(L27="X",$L$17,0))),"")</f>
        <v>0</v>
      </c>
      <c r="N27" s="67"/>
      <c r="O27" s="160"/>
      <c r="P27" s="40"/>
      <c r="Q27" s="90"/>
      <c r="R27" s="162"/>
      <c r="S27" s="159" t="str">
        <f>IF(R27="","",VLOOKUP($B27,Mileage[],3,TRUE))</f>
        <v/>
      </c>
      <c r="T27" s="265" t="str">
        <f t="shared" ref="T27" si="7">IF(R27="","",$R27*S27)</f>
        <v/>
      </c>
      <c r="U27" s="67"/>
      <c r="V27" s="269" t="str">
        <f>IF(SUM(G27:G28,M27,O27,Q27:Q28,T27,U28)=0,"",SUM(G27:G28,M27,O27,Q27:Q28,T27,U28))</f>
        <v/>
      </c>
      <c r="W27" s="13">
        <v>5</v>
      </c>
      <c r="X27" s="11"/>
      <c r="Y27" s="11"/>
      <c r="Z27" s="11"/>
      <c r="AA27" s="11"/>
      <c r="AB27" s="11"/>
      <c r="AC27" s="11"/>
      <c r="AD27" s="11"/>
      <c r="AE27" s="11"/>
    </row>
    <row r="28" spans="1:31" ht="25.15" customHeight="1" x14ac:dyDescent="0.25">
      <c r="A28" s="9"/>
      <c r="B28" s="253"/>
      <c r="C28" s="39"/>
      <c r="D28" s="255"/>
      <c r="E28" s="254"/>
      <c r="F28" s="251"/>
      <c r="G28" s="92"/>
      <c r="H28" s="156"/>
      <c r="I28" s="264"/>
      <c r="J28" s="156"/>
      <c r="K28" s="156"/>
      <c r="L28" s="156"/>
      <c r="M28" s="267"/>
      <c r="N28" s="39"/>
      <c r="O28" s="161"/>
      <c r="P28" s="39"/>
      <c r="Q28" s="91"/>
      <c r="R28" s="163"/>
      <c r="S28" s="158"/>
      <c r="T28" s="266"/>
      <c r="U28" s="91"/>
      <c r="V28" s="270"/>
      <c r="W28" s="13"/>
      <c r="X28" s="11"/>
      <c r="Y28" s="11"/>
      <c r="Z28" s="11"/>
      <c r="AA28" s="11"/>
      <c r="AB28" s="11"/>
      <c r="AC28" s="11"/>
      <c r="AD28" s="11"/>
      <c r="AE28" s="11"/>
    </row>
    <row r="29" spans="1:31" ht="25.15" customHeight="1" x14ac:dyDescent="0.25">
      <c r="A29" s="9">
        <v>6</v>
      </c>
      <c r="B29" s="252"/>
      <c r="C29" s="40"/>
      <c r="D29" s="261"/>
      <c r="E29" s="262"/>
      <c r="F29" s="251" t="str">
        <f>IF(E29="","",INDEX(Lodging_Rates[[Jan]:[Sep]],MATCH('TEC FORM_on or after 1.1.25'!E29,Lodging_Rates[County],0),MATCH(TEXT($B29,"MMM"),Lodging_Rates[[#Headers],[Jan]:[Sep]],0)))</f>
        <v/>
      </c>
      <c r="G29" s="92"/>
      <c r="H29" s="156"/>
      <c r="I29" s="263"/>
      <c r="J29" s="156"/>
      <c r="K29" s="156"/>
      <c r="L29" s="156"/>
      <c r="M29" s="267">
        <f t="shared" ref="M29" si="8">IFERROR(IF(I29-SUM(IF(J29="X",$J$17,0),IF(K29="X",$K$17,0),IF(L29="X",$L$17,0))&lt;0,0,I29-SUM(IF(J29="X",$J$17,0),IF(K29="X",$K$17,0),IF(L29="X",$L$17,0))),"")</f>
        <v>0</v>
      </c>
      <c r="N29" s="67"/>
      <c r="O29" s="160"/>
      <c r="P29" s="40"/>
      <c r="Q29" s="90"/>
      <c r="R29" s="162"/>
      <c r="S29" s="159" t="str">
        <f>IF(R29="","",VLOOKUP($B29,Mileage[],3,TRUE))</f>
        <v/>
      </c>
      <c r="T29" s="265" t="str">
        <f t="shared" ref="T29" si="9">IF(R29="","",$R29*S29)</f>
        <v/>
      </c>
      <c r="U29" s="67"/>
      <c r="V29" s="269" t="str">
        <f>IF(SUM(G29:G30,M29,O29,Q29:Q30,T29,U30)=0,"",SUM(G29:G30,M29,O29,Q29:Q30,T29,U30))</f>
        <v/>
      </c>
      <c r="W29" s="13">
        <v>6</v>
      </c>
      <c r="X29" s="11"/>
      <c r="Y29" s="11"/>
      <c r="Z29" s="11"/>
      <c r="AA29" s="11"/>
      <c r="AB29" s="11"/>
      <c r="AC29" s="11"/>
      <c r="AD29" s="11"/>
      <c r="AE29" s="11"/>
    </row>
    <row r="30" spans="1:31" ht="25.15" customHeight="1" x14ac:dyDescent="0.25">
      <c r="A30" s="9"/>
      <c r="B30" s="253"/>
      <c r="C30" s="39"/>
      <c r="D30" s="255"/>
      <c r="E30" s="254"/>
      <c r="F30" s="251"/>
      <c r="G30" s="92"/>
      <c r="H30" s="156"/>
      <c r="I30" s="264"/>
      <c r="J30" s="156"/>
      <c r="K30" s="156"/>
      <c r="L30" s="156"/>
      <c r="M30" s="267"/>
      <c r="N30" s="39"/>
      <c r="O30" s="161"/>
      <c r="P30" s="39"/>
      <c r="Q30" s="91"/>
      <c r="R30" s="163"/>
      <c r="S30" s="158"/>
      <c r="T30" s="266"/>
      <c r="U30" s="91"/>
      <c r="V30" s="270"/>
      <c r="W30" s="13"/>
      <c r="X30" s="11"/>
      <c r="Y30" s="11"/>
      <c r="Z30" s="11"/>
      <c r="AA30" s="11"/>
      <c r="AB30" s="11"/>
      <c r="AC30" s="11"/>
      <c r="AD30" s="11"/>
      <c r="AE30" s="11"/>
    </row>
    <row r="31" spans="1:31" ht="25.15" customHeight="1" x14ac:dyDescent="0.25">
      <c r="A31" s="9">
        <v>7</v>
      </c>
      <c r="B31" s="252"/>
      <c r="C31" s="40"/>
      <c r="D31" s="261"/>
      <c r="E31" s="262"/>
      <c r="F31" s="251" t="str">
        <f>IF(E31="","",INDEX(Lodging_Rates[[Jan]:[Sep]],MATCH('TEC FORM_on or after 1.1.25'!E31,Lodging_Rates[County],0),MATCH(TEXT($B31,"MMM"),Lodging_Rates[[#Headers],[Jan]:[Sep]],0)))</f>
        <v/>
      </c>
      <c r="G31" s="92"/>
      <c r="H31" s="156"/>
      <c r="I31" s="263"/>
      <c r="J31" s="156"/>
      <c r="K31" s="156"/>
      <c r="L31" s="156"/>
      <c r="M31" s="267">
        <f t="shared" ref="M31" si="10">IFERROR(IF(I31-SUM(IF(J31="X",$J$17,0),IF(K31="X",$K$17,0),IF(L31="X",$L$17,0))&lt;0,0,I31-SUM(IF(J31="X",$J$17,0),IF(K31="X",$K$17,0),IF(L31="X",$L$17,0))),"")</f>
        <v>0</v>
      </c>
      <c r="N31" s="67"/>
      <c r="O31" s="160"/>
      <c r="P31" s="40"/>
      <c r="Q31" s="90"/>
      <c r="R31" s="162"/>
      <c r="S31" s="159" t="str">
        <f>IF(R31="","",VLOOKUP($B31,Mileage[],3,TRUE))</f>
        <v/>
      </c>
      <c r="T31" s="265" t="str">
        <f t="shared" ref="T31" si="11">IF(R31="","",$R31*S31)</f>
        <v/>
      </c>
      <c r="U31" s="67"/>
      <c r="V31" s="269" t="str">
        <f>IF(SUM(G31:G32,M31,O31,Q31:Q32,T31,U32)=0,"",SUM(G31:G32,M31,O31,Q31:Q32,T31,U32))</f>
        <v/>
      </c>
      <c r="W31" s="13">
        <v>7</v>
      </c>
      <c r="X31" s="11"/>
      <c r="Y31" s="11"/>
      <c r="Z31" s="11"/>
      <c r="AA31" s="11"/>
      <c r="AB31" s="11"/>
      <c r="AC31" s="11"/>
      <c r="AD31" s="11"/>
      <c r="AE31" s="11"/>
    </row>
    <row r="32" spans="1:31" ht="25.15" customHeight="1" x14ac:dyDescent="0.25">
      <c r="A32" s="9"/>
      <c r="B32" s="253"/>
      <c r="C32" s="39"/>
      <c r="D32" s="255"/>
      <c r="E32" s="254"/>
      <c r="F32" s="251"/>
      <c r="G32" s="92"/>
      <c r="H32" s="156"/>
      <c r="I32" s="264"/>
      <c r="J32" s="156"/>
      <c r="K32" s="156"/>
      <c r="L32" s="156"/>
      <c r="M32" s="267"/>
      <c r="N32" s="39"/>
      <c r="O32" s="161"/>
      <c r="P32" s="39"/>
      <c r="Q32" s="91"/>
      <c r="R32" s="163"/>
      <c r="S32" s="158"/>
      <c r="T32" s="266"/>
      <c r="U32" s="91"/>
      <c r="V32" s="270"/>
      <c r="W32" s="13"/>
      <c r="X32" s="11"/>
      <c r="Y32" s="11"/>
      <c r="Z32" s="11"/>
      <c r="AA32" s="11"/>
      <c r="AB32" s="11"/>
      <c r="AC32" s="11"/>
      <c r="AD32" s="11"/>
      <c r="AE32" s="11"/>
    </row>
    <row r="33" spans="1:31" ht="25.15" customHeight="1" x14ac:dyDescent="0.25">
      <c r="A33" s="9">
        <v>8</v>
      </c>
      <c r="B33" s="252"/>
      <c r="C33" s="40"/>
      <c r="D33" s="261"/>
      <c r="E33" s="262"/>
      <c r="F33" s="251" t="str">
        <f>IF(E33="","",INDEX(Lodging_Rates[[Jan]:[Sep]],MATCH('TEC FORM_on or after 1.1.25'!E33,Lodging_Rates[County],0),MATCH(TEXT($B33,"MMM"),Lodging_Rates[[#Headers],[Jan]:[Sep]],0)))</f>
        <v/>
      </c>
      <c r="G33" s="92"/>
      <c r="H33" s="156"/>
      <c r="I33" s="263"/>
      <c r="J33" s="156"/>
      <c r="K33" s="156"/>
      <c r="L33" s="156"/>
      <c r="M33" s="267">
        <f t="shared" ref="M33" si="12">IFERROR(IF(I33-SUM(IF(J33="X",$J$17,0),IF(K33="X",$K$17,0),IF(L33="X",$L$17,0))&lt;0,0,I33-SUM(IF(J33="X",$J$17,0),IF(K33="X",$K$17,0),IF(L33="X",$L$17,0))),"")</f>
        <v>0</v>
      </c>
      <c r="N33" s="67"/>
      <c r="O33" s="160"/>
      <c r="P33" s="40"/>
      <c r="Q33" s="90"/>
      <c r="R33" s="162"/>
      <c r="S33" s="159" t="str">
        <f>IF(R33="","",VLOOKUP($B33,Mileage[],3,TRUE))</f>
        <v/>
      </c>
      <c r="T33" s="265" t="str">
        <f t="shared" ref="T33" si="13">IF(R33="","",$R33*S33)</f>
        <v/>
      </c>
      <c r="U33" s="67"/>
      <c r="V33" s="269" t="str">
        <f>IF(SUM(G33:G34,M33,O33,Q33:Q34,T33,U34)=0,"",SUM(G33:G34,M33,O33,Q33:Q34,T33,U34))</f>
        <v/>
      </c>
      <c r="W33" s="13">
        <v>8</v>
      </c>
      <c r="X33" s="11"/>
      <c r="Y33" s="11"/>
      <c r="Z33" s="11"/>
      <c r="AA33" s="11"/>
      <c r="AB33" s="11"/>
      <c r="AC33" s="11"/>
      <c r="AD33" s="11"/>
      <c r="AE33" s="11"/>
    </row>
    <row r="34" spans="1:31" ht="25.15" customHeight="1" x14ac:dyDescent="0.25">
      <c r="A34" s="9"/>
      <c r="B34" s="253"/>
      <c r="C34" s="39"/>
      <c r="D34" s="255"/>
      <c r="E34" s="254"/>
      <c r="F34" s="251"/>
      <c r="G34" s="92"/>
      <c r="H34" s="156"/>
      <c r="I34" s="264"/>
      <c r="J34" s="156"/>
      <c r="K34" s="156"/>
      <c r="L34" s="156"/>
      <c r="M34" s="267"/>
      <c r="N34" s="39"/>
      <c r="O34" s="161"/>
      <c r="P34" s="39"/>
      <c r="Q34" s="91"/>
      <c r="R34" s="163"/>
      <c r="S34" s="158"/>
      <c r="T34" s="266"/>
      <c r="U34" s="91"/>
      <c r="V34" s="270"/>
      <c r="W34" s="13"/>
      <c r="X34" s="11"/>
      <c r="Y34" s="11"/>
      <c r="Z34" s="11"/>
      <c r="AA34" s="11"/>
      <c r="AB34" s="11"/>
      <c r="AC34" s="11"/>
      <c r="AD34" s="11"/>
      <c r="AE34" s="11"/>
    </row>
    <row r="35" spans="1:31" ht="25.15" customHeight="1" x14ac:dyDescent="0.25">
      <c r="A35" s="9">
        <v>9</v>
      </c>
      <c r="B35" s="252"/>
      <c r="C35" s="40"/>
      <c r="D35" s="261"/>
      <c r="E35" s="262"/>
      <c r="F35" s="251" t="str">
        <f>IF(E35="","",INDEX(Lodging_Rates[[Jan]:[Sep]],MATCH('TEC FORM_on or after 1.1.25'!E35,Lodging_Rates[County],0),MATCH(TEXT($B35,"MMM"),Lodging_Rates[[#Headers],[Jan]:[Sep]],0)))</f>
        <v/>
      </c>
      <c r="G35" s="92"/>
      <c r="H35" s="156"/>
      <c r="I35" s="263"/>
      <c r="J35" s="156"/>
      <c r="K35" s="156"/>
      <c r="L35" s="156"/>
      <c r="M35" s="267">
        <f t="shared" ref="M35" si="14">IFERROR(IF(I35-SUM(IF(J35="X",$J$17,0),IF(K35="X",$K$17,0),IF(L35="X",$L$17,0))&lt;0,0,I35-SUM(IF(J35="X",$J$17,0),IF(K35="X",$K$17,0),IF(L35="X",$L$17,0))),"")</f>
        <v>0</v>
      </c>
      <c r="N35" s="67"/>
      <c r="O35" s="160"/>
      <c r="P35" s="40"/>
      <c r="Q35" s="90"/>
      <c r="R35" s="162"/>
      <c r="S35" s="159" t="str">
        <f>IF(R35="","",VLOOKUP($B35,Mileage[],3,TRUE))</f>
        <v/>
      </c>
      <c r="T35" s="265" t="str">
        <f t="shared" ref="T35" si="15">IF(R35="","",$R35*S35)</f>
        <v/>
      </c>
      <c r="U35" s="67"/>
      <c r="V35" s="269" t="str">
        <f>IF(SUM(G35:G36,M35,O35,Q35:Q36,T35,U36)=0,"",SUM(G35:G36,M35,O35,Q35:Q36,T35,U36))</f>
        <v/>
      </c>
      <c r="W35" s="13">
        <v>9</v>
      </c>
      <c r="X35" s="11"/>
      <c r="Y35" s="11"/>
      <c r="Z35" s="11"/>
      <c r="AA35" s="11"/>
      <c r="AB35" s="11"/>
      <c r="AC35" s="11"/>
      <c r="AD35" s="11"/>
      <c r="AE35" s="11"/>
    </row>
    <row r="36" spans="1:31" ht="25.15" customHeight="1" x14ac:dyDescent="0.25">
      <c r="A36" s="9"/>
      <c r="B36" s="253"/>
      <c r="C36" s="39"/>
      <c r="D36" s="255"/>
      <c r="E36" s="254"/>
      <c r="F36" s="251"/>
      <c r="G36" s="92"/>
      <c r="H36" s="156"/>
      <c r="I36" s="264"/>
      <c r="J36" s="156"/>
      <c r="K36" s="156"/>
      <c r="L36" s="156"/>
      <c r="M36" s="267"/>
      <c r="N36" s="39"/>
      <c r="O36" s="161"/>
      <c r="P36" s="39"/>
      <c r="Q36" s="91"/>
      <c r="R36" s="163"/>
      <c r="S36" s="158"/>
      <c r="T36" s="266"/>
      <c r="U36" s="91"/>
      <c r="V36" s="270"/>
      <c r="W36" s="13"/>
      <c r="X36" s="11"/>
      <c r="Y36" s="11"/>
      <c r="Z36" s="11"/>
      <c r="AA36" s="11"/>
      <c r="AB36" s="11"/>
      <c r="AC36" s="11"/>
      <c r="AD36" s="11"/>
      <c r="AE36" s="11"/>
    </row>
    <row r="37" spans="1:31" ht="25.15" customHeight="1" x14ac:dyDescent="0.25">
      <c r="A37" s="9">
        <v>10</v>
      </c>
      <c r="B37" s="252"/>
      <c r="C37" s="40"/>
      <c r="D37" s="261"/>
      <c r="E37" s="262"/>
      <c r="F37" s="251" t="str">
        <f>IF(E37="","",INDEX(Lodging_Rates[[Jan]:[Sep]],MATCH('TEC FORM_on or after 1.1.25'!E37,Lodging_Rates[County],0),MATCH(TEXT($B37,"MMM"),Lodging_Rates[[#Headers],[Jan]:[Sep]],0)))</f>
        <v/>
      </c>
      <c r="G37" s="92"/>
      <c r="H37" s="156"/>
      <c r="I37" s="263"/>
      <c r="J37" s="156"/>
      <c r="K37" s="156"/>
      <c r="L37" s="156"/>
      <c r="M37" s="267">
        <f t="shared" ref="M37" si="16">IFERROR(IF(I37-SUM(IF(J37="X",$J$17,0),IF(K37="X",$K$17,0),IF(L37="X",$L$17,0))&lt;0,0,I37-SUM(IF(J37="X",$J$17,0),IF(K37="X",$K$17,0),IF(L37="X",$L$17,0))),"")</f>
        <v>0</v>
      </c>
      <c r="N37" s="67"/>
      <c r="O37" s="160"/>
      <c r="P37" s="40"/>
      <c r="Q37" s="90"/>
      <c r="R37" s="162"/>
      <c r="S37" s="159" t="str">
        <f>IF(R37="","",VLOOKUP($B37,Mileage[],3,TRUE))</f>
        <v/>
      </c>
      <c r="T37" s="265" t="str">
        <f t="shared" ref="T37" si="17">IF(R37="","",$R37*S37)</f>
        <v/>
      </c>
      <c r="U37" s="67"/>
      <c r="V37" s="269" t="str">
        <f>IF(SUM(G37:G38,M37,O37,Q37:Q38,T37,U38)=0,"",SUM(G37:G38,M37,O37,Q37:Q38,T37,U38))</f>
        <v/>
      </c>
      <c r="W37" s="13">
        <v>10</v>
      </c>
      <c r="X37" s="11"/>
      <c r="Y37" s="11"/>
      <c r="Z37" s="11"/>
      <c r="AA37" s="11"/>
      <c r="AB37" s="11"/>
      <c r="AC37" s="11"/>
      <c r="AD37" s="11"/>
      <c r="AE37" s="11"/>
    </row>
    <row r="38" spans="1:31" ht="25.15" customHeight="1" x14ac:dyDescent="0.25">
      <c r="A38" s="9"/>
      <c r="B38" s="253"/>
      <c r="C38" s="39"/>
      <c r="D38" s="255"/>
      <c r="E38" s="254"/>
      <c r="F38" s="251"/>
      <c r="G38" s="92"/>
      <c r="H38" s="156"/>
      <c r="I38" s="264"/>
      <c r="J38" s="156"/>
      <c r="K38" s="156"/>
      <c r="L38" s="156"/>
      <c r="M38" s="267"/>
      <c r="N38" s="39"/>
      <c r="O38" s="161"/>
      <c r="P38" s="39"/>
      <c r="Q38" s="91"/>
      <c r="R38" s="163"/>
      <c r="S38" s="158"/>
      <c r="T38" s="266"/>
      <c r="U38" s="91"/>
      <c r="V38" s="270"/>
      <c r="W38" s="13"/>
      <c r="X38" s="11"/>
      <c r="Y38" s="11"/>
      <c r="Z38" s="11"/>
      <c r="AA38" s="11"/>
      <c r="AB38" s="11"/>
      <c r="AC38" s="11"/>
      <c r="AD38" s="11"/>
      <c r="AE38" s="11"/>
    </row>
    <row r="39" spans="1:31" ht="25.15" customHeight="1" x14ac:dyDescent="0.25">
      <c r="A39" s="9">
        <v>11</v>
      </c>
      <c r="B39" s="252"/>
      <c r="C39" s="40"/>
      <c r="D39" s="261"/>
      <c r="E39" s="262"/>
      <c r="F39" s="251" t="str">
        <f>IF(E39="","",INDEX(Lodging_Rates[[Jan]:[Sep]],MATCH('TEC FORM_on or after 1.1.25'!E39,Lodging_Rates[County],0),MATCH(TEXT($B39,"MMM"),Lodging_Rates[[#Headers],[Jan]:[Sep]],0)))</f>
        <v/>
      </c>
      <c r="G39" s="92"/>
      <c r="H39" s="156"/>
      <c r="I39" s="263"/>
      <c r="J39" s="156"/>
      <c r="K39" s="156"/>
      <c r="L39" s="156"/>
      <c r="M39" s="267">
        <f t="shared" ref="M39" si="18">IFERROR(IF(I39-SUM(IF(J39="X",$J$17,0),IF(K39="X",$K$17,0),IF(L39="X",$L$17,0))&lt;0,0,I39-SUM(IF(J39="X",$J$17,0),IF(K39="X",$K$17,0),IF(L39="X",$L$17,0))),"")</f>
        <v>0</v>
      </c>
      <c r="N39" s="67"/>
      <c r="O39" s="160"/>
      <c r="P39" s="40"/>
      <c r="Q39" s="90"/>
      <c r="R39" s="162"/>
      <c r="S39" s="159" t="str">
        <f>IF(R39="","",VLOOKUP($B39,Mileage[],3,TRUE))</f>
        <v/>
      </c>
      <c r="T39" s="265" t="str">
        <f t="shared" ref="T39" si="19">IF(R39="","",$R39*S39)</f>
        <v/>
      </c>
      <c r="U39" s="67"/>
      <c r="V39" s="269" t="str">
        <f>IF(SUM(G39:G40,M39,O39,Q39:Q40,T39,U40)=0,"",SUM(G39:G40,M39,O39,Q39:Q40,T39,U40))</f>
        <v/>
      </c>
      <c r="W39" s="13">
        <v>11</v>
      </c>
      <c r="X39" s="11"/>
      <c r="Y39" s="11"/>
      <c r="Z39" s="11"/>
      <c r="AA39" s="11"/>
      <c r="AB39" s="11"/>
      <c r="AC39" s="11"/>
      <c r="AD39" s="11"/>
      <c r="AE39" s="11"/>
    </row>
    <row r="40" spans="1:31" ht="25.15" customHeight="1" x14ac:dyDescent="0.25">
      <c r="A40" s="9"/>
      <c r="B40" s="253"/>
      <c r="C40" s="39"/>
      <c r="D40" s="255"/>
      <c r="E40" s="254"/>
      <c r="F40" s="251"/>
      <c r="G40" s="92"/>
      <c r="H40" s="156"/>
      <c r="I40" s="264"/>
      <c r="J40" s="156"/>
      <c r="K40" s="156"/>
      <c r="L40" s="156"/>
      <c r="M40" s="267"/>
      <c r="N40" s="39"/>
      <c r="O40" s="161"/>
      <c r="P40" s="39"/>
      <c r="Q40" s="91"/>
      <c r="R40" s="163"/>
      <c r="S40" s="158"/>
      <c r="T40" s="266"/>
      <c r="U40" s="91"/>
      <c r="V40" s="270"/>
      <c r="W40" s="13"/>
      <c r="X40" s="11"/>
      <c r="Y40" s="11"/>
      <c r="Z40" s="11"/>
      <c r="AA40" s="11"/>
      <c r="AB40" s="11"/>
      <c r="AC40" s="11"/>
      <c r="AD40" s="11"/>
      <c r="AE40" s="11"/>
    </row>
    <row r="41" spans="1:31" ht="25.15" customHeight="1" x14ac:dyDescent="0.25">
      <c r="A41" s="9">
        <v>12</v>
      </c>
      <c r="B41" s="252"/>
      <c r="C41" s="40"/>
      <c r="D41" s="261"/>
      <c r="E41" s="262"/>
      <c r="F41" s="251" t="str">
        <f>IF(E41="","",INDEX(Lodging_Rates[[Jan]:[Sep]],MATCH('TEC FORM_on or after 1.1.25'!E41,Lodging_Rates[County],0),MATCH(TEXT($B41,"MMM"),Lodging_Rates[[#Headers],[Jan]:[Sep]],0)))</f>
        <v/>
      </c>
      <c r="G41" s="92"/>
      <c r="H41" s="156"/>
      <c r="I41" s="263"/>
      <c r="J41" s="156"/>
      <c r="K41" s="156"/>
      <c r="L41" s="156"/>
      <c r="M41" s="267">
        <f t="shared" ref="M41" si="20">IFERROR(IF(I41-SUM(IF(J41="X",$J$17,0),IF(K41="X",$K$17,0),IF(L41="X",$L$17,0))&lt;0,0,I41-SUM(IF(J41="X",$J$17,0),IF(K41="X",$K$17,0),IF(L41="X",$L$17,0))),"")</f>
        <v>0</v>
      </c>
      <c r="N41" s="67"/>
      <c r="O41" s="160"/>
      <c r="P41" s="40"/>
      <c r="Q41" s="90"/>
      <c r="R41" s="162"/>
      <c r="S41" s="159" t="str">
        <f>IF(R41="","",VLOOKUP($B41,Mileage[],3,TRUE))</f>
        <v/>
      </c>
      <c r="T41" s="265" t="str">
        <f t="shared" ref="T41" si="21">IF(R41="","",$R41*S41)</f>
        <v/>
      </c>
      <c r="U41" s="67"/>
      <c r="V41" s="269" t="str">
        <f>IF(SUM(G41:G42,M41,O41,Q41:Q42,T41,U42)=0,"",SUM(G41:G42,M41,O41,Q41:Q42,T41,U42))</f>
        <v/>
      </c>
      <c r="W41" s="13">
        <v>12</v>
      </c>
      <c r="X41" s="11"/>
      <c r="Y41" s="11"/>
      <c r="Z41" s="11"/>
      <c r="AA41" s="11"/>
      <c r="AB41" s="11"/>
      <c r="AC41" s="11"/>
      <c r="AD41" s="11"/>
      <c r="AE41" s="11"/>
    </row>
    <row r="42" spans="1:31" ht="25.15" customHeight="1" x14ac:dyDescent="0.25">
      <c r="A42" s="9"/>
      <c r="B42" s="253"/>
      <c r="C42" s="39"/>
      <c r="D42" s="255"/>
      <c r="E42" s="254"/>
      <c r="F42" s="251"/>
      <c r="G42" s="92"/>
      <c r="H42" s="156"/>
      <c r="I42" s="264"/>
      <c r="J42" s="156"/>
      <c r="K42" s="156"/>
      <c r="L42" s="156"/>
      <c r="M42" s="267"/>
      <c r="N42" s="39"/>
      <c r="O42" s="161"/>
      <c r="P42" s="39"/>
      <c r="Q42" s="91"/>
      <c r="R42" s="163"/>
      <c r="S42" s="158"/>
      <c r="T42" s="266"/>
      <c r="U42" s="91"/>
      <c r="V42" s="270"/>
      <c r="W42" s="13"/>
      <c r="X42" s="11"/>
      <c r="Y42" s="11"/>
      <c r="Z42" s="11"/>
      <c r="AA42" s="11"/>
      <c r="AB42" s="11"/>
      <c r="AC42" s="11"/>
      <c r="AD42" s="11"/>
      <c r="AE42" s="11"/>
    </row>
    <row r="43" spans="1:31" ht="25.15" customHeight="1" x14ac:dyDescent="0.25">
      <c r="A43" s="9">
        <v>13</v>
      </c>
      <c r="B43" s="252"/>
      <c r="C43" s="40"/>
      <c r="D43" s="261"/>
      <c r="E43" s="262"/>
      <c r="F43" s="251" t="str">
        <f>IF(E43="","",INDEX(Lodging_Rates[[Jan]:[Sep]],MATCH('TEC FORM_on or after 1.1.25'!E43,Lodging_Rates[County],0),MATCH(TEXT($B43,"MMM"),Lodging_Rates[[#Headers],[Jan]:[Sep]],0)))</f>
        <v/>
      </c>
      <c r="G43" s="92"/>
      <c r="H43" s="156"/>
      <c r="I43" s="263"/>
      <c r="J43" s="156"/>
      <c r="K43" s="156"/>
      <c r="L43" s="156"/>
      <c r="M43" s="267">
        <f t="shared" ref="M43" si="22">IFERROR(IF(I43-SUM(IF(J43="X",$J$17,0),IF(K43="X",$K$17,0),IF(L43="X",$L$17,0))&lt;0,0,I43-SUM(IF(J43="X",$J$17,0),IF(K43="X",$K$17,0),IF(L43="X",$L$17,0))),"")</f>
        <v>0</v>
      </c>
      <c r="N43" s="67"/>
      <c r="O43" s="160"/>
      <c r="P43" s="40"/>
      <c r="Q43" s="90"/>
      <c r="R43" s="162"/>
      <c r="S43" s="159" t="str">
        <f>IF(R43="","",VLOOKUP($B43,Mileage[],3,TRUE))</f>
        <v/>
      </c>
      <c r="T43" s="265" t="str">
        <f t="shared" ref="T43" si="23">IF(R43="","",$R43*S43)</f>
        <v/>
      </c>
      <c r="U43" s="67"/>
      <c r="V43" s="269" t="str">
        <f>IF(SUM(G43:G44,M43,O43,Q43:Q44,T43,U44)=0,"",SUM(G43:G44,M43,O43,Q43:Q44,T43,U44))</f>
        <v/>
      </c>
      <c r="W43" s="13">
        <v>13</v>
      </c>
      <c r="X43" s="11"/>
      <c r="Y43" s="11"/>
      <c r="Z43" s="11"/>
      <c r="AA43" s="11"/>
      <c r="AB43" s="11"/>
      <c r="AC43" s="11"/>
      <c r="AD43" s="11"/>
      <c r="AE43" s="11"/>
    </row>
    <row r="44" spans="1:31" ht="25.15" customHeight="1" x14ac:dyDescent="0.25">
      <c r="A44" s="9"/>
      <c r="B44" s="253"/>
      <c r="C44" s="39"/>
      <c r="D44" s="255"/>
      <c r="E44" s="254"/>
      <c r="F44" s="251"/>
      <c r="G44" s="92"/>
      <c r="H44" s="156"/>
      <c r="I44" s="264"/>
      <c r="J44" s="156"/>
      <c r="K44" s="156"/>
      <c r="L44" s="156"/>
      <c r="M44" s="267"/>
      <c r="N44" s="39"/>
      <c r="O44" s="161"/>
      <c r="P44" s="39"/>
      <c r="Q44" s="91"/>
      <c r="R44" s="163"/>
      <c r="S44" s="158"/>
      <c r="T44" s="266"/>
      <c r="U44" s="91"/>
      <c r="V44" s="270"/>
      <c r="W44" s="13"/>
      <c r="X44" s="11"/>
      <c r="Y44" s="11"/>
      <c r="Z44" s="11"/>
      <c r="AA44" s="11"/>
      <c r="AB44" s="11"/>
      <c r="AC44" s="11"/>
      <c r="AD44" s="11"/>
      <c r="AE44" s="11"/>
    </row>
    <row r="45" spans="1:31" ht="25.15" customHeight="1" x14ac:dyDescent="0.25">
      <c r="A45" s="9">
        <v>14</v>
      </c>
      <c r="B45" s="252"/>
      <c r="C45" s="40"/>
      <c r="D45" s="261"/>
      <c r="E45" s="262"/>
      <c r="F45" s="251" t="str">
        <f>IF(E45="","",INDEX(Lodging_Rates[[Jan]:[Sep]],MATCH('TEC FORM_on or after 1.1.25'!E45,Lodging_Rates[County],0),MATCH(TEXT($B45,"MMM"),Lodging_Rates[[#Headers],[Jan]:[Sep]],0)))</f>
        <v/>
      </c>
      <c r="G45" s="92"/>
      <c r="H45" s="287"/>
      <c r="I45" s="263"/>
      <c r="J45" s="287"/>
      <c r="K45" s="287"/>
      <c r="L45" s="287"/>
      <c r="M45" s="267">
        <f t="shared" ref="M45" si="24">IFERROR(IF(I45-SUM(IF(J45="X",$J$17,0),IF(K45="X",$K$17,0),IF(L45="X",$L$17,0))&lt;0,0,I45-SUM(IF(J45="X",$J$17,0),IF(K45="X",$K$17,0),IF(L45="X",$L$17,0))),"")</f>
        <v>0</v>
      </c>
      <c r="N45" s="67"/>
      <c r="O45" s="160"/>
      <c r="P45" s="40"/>
      <c r="Q45" s="90"/>
      <c r="R45" s="162"/>
      <c r="S45" s="159" t="str">
        <f>IF(R45="","",VLOOKUP($B45,Mileage[],3,TRUE))</f>
        <v/>
      </c>
      <c r="T45" s="265" t="str">
        <f t="shared" ref="T45" si="25">IF(R45="","",$R45*S45)</f>
        <v/>
      </c>
      <c r="U45" s="67"/>
      <c r="V45" s="269" t="str">
        <f>IF(SUM(G45:G46,M45,O45,Q45:Q46,T45,U46)=0,"",SUM(G45:G46,M45,O45,Q45:Q46,T45,U46))</f>
        <v/>
      </c>
      <c r="W45" s="13">
        <v>14</v>
      </c>
      <c r="X45" s="11"/>
      <c r="Y45" s="11"/>
      <c r="Z45" s="11"/>
      <c r="AA45" s="11"/>
      <c r="AB45" s="11"/>
      <c r="AC45" s="11"/>
      <c r="AD45" s="11"/>
      <c r="AE45" s="11"/>
    </row>
    <row r="46" spans="1:31" ht="25.15" customHeight="1" x14ac:dyDescent="0.25">
      <c r="A46" s="9"/>
      <c r="B46" s="253"/>
      <c r="C46" s="39"/>
      <c r="D46" s="255"/>
      <c r="E46" s="354"/>
      <c r="F46" s="344"/>
      <c r="G46" s="92"/>
      <c r="H46" s="260"/>
      <c r="I46" s="264"/>
      <c r="J46" s="260"/>
      <c r="K46" s="260"/>
      <c r="L46" s="260"/>
      <c r="M46" s="289"/>
      <c r="N46" s="39"/>
      <c r="O46" s="161"/>
      <c r="P46" s="39"/>
      <c r="Q46" s="91"/>
      <c r="R46" s="163"/>
      <c r="S46" s="288"/>
      <c r="T46" s="266"/>
      <c r="U46" s="91"/>
      <c r="V46" s="270"/>
      <c r="W46" s="13"/>
      <c r="X46" s="11"/>
      <c r="Y46" s="11"/>
      <c r="Z46" s="11"/>
      <c r="AA46" s="11"/>
      <c r="AB46" s="11"/>
      <c r="AC46" s="11"/>
      <c r="AD46" s="11"/>
      <c r="AE46" s="11"/>
    </row>
    <row r="47" spans="1:31" ht="16.149999999999999" customHeight="1" x14ac:dyDescent="0.25">
      <c r="A47" s="9"/>
      <c r="B47" s="118" t="s">
        <v>63</v>
      </c>
      <c r="C47" s="340" t="s">
        <v>64</v>
      </c>
      <c r="D47" s="341"/>
      <c r="E47" s="96"/>
      <c r="F47" s="96"/>
      <c r="G47" s="97" t="str">
        <f>IF(SUM(G19:G46)=0,"",SUM(G19:G46))</f>
        <v/>
      </c>
      <c r="H47" s="97"/>
      <c r="I47" s="97" t="str">
        <f>IF(SUM(I19:I46)=0,"",SUM(I19:I46))</f>
        <v/>
      </c>
      <c r="J47" s="97" t="str">
        <f>IF(SUM(J19:J46)=0,"",SUM(J19:J46))</f>
        <v/>
      </c>
      <c r="K47" s="97" t="str">
        <f>IF(SUM(K19:K46)=0,"",SUM(K19:K46))</f>
        <v/>
      </c>
      <c r="L47" s="97" t="str">
        <f>IF(SUM(L19:L46)=0,"",SUM(L19:L46))</f>
        <v/>
      </c>
      <c r="M47" s="97">
        <f>SUM(M19:M46)</f>
        <v>0</v>
      </c>
      <c r="N47" s="97"/>
      <c r="O47" s="97" t="str">
        <f>IF(SUM(O19:O46)=0,"",SUM(O19:O46))</f>
        <v/>
      </c>
      <c r="P47" s="97"/>
      <c r="Q47" s="97" t="str">
        <f>IF(SUM(Q19:Q46)=0,"",SUM(Q19:Q46))</f>
        <v/>
      </c>
      <c r="R47" s="97"/>
      <c r="S47" s="97"/>
      <c r="T47" s="97" t="str">
        <f>IF(SUM(T19:T46)=0,"",SUM(T19:T46))</f>
        <v/>
      </c>
      <c r="U47" s="97" t="str">
        <f>IF(SUM(U19:U46)=0,"",SUM(U19:U46))</f>
        <v/>
      </c>
      <c r="V47" s="98" t="str">
        <f>IF(SUM(V19:V46)=0,"",SUM(V19:V46))</f>
        <v/>
      </c>
      <c r="W47" s="10"/>
      <c r="X47" s="11"/>
      <c r="Y47" s="11"/>
      <c r="Z47" s="11"/>
      <c r="AA47" s="11"/>
      <c r="AB47" s="11"/>
      <c r="AC47" s="11"/>
      <c r="AD47" s="11"/>
      <c r="AE47" s="11"/>
    </row>
    <row r="48" spans="1:31" ht="20.25" customHeight="1" x14ac:dyDescent="0.25">
      <c r="A48" s="9"/>
      <c r="B48" s="342" t="s">
        <v>65</v>
      </c>
      <c r="C48" s="343"/>
      <c r="D48" s="343"/>
      <c r="E48" s="343"/>
      <c r="F48" s="343"/>
      <c r="G48" s="343"/>
      <c r="H48" s="343"/>
      <c r="I48" s="343"/>
      <c r="J48" s="343"/>
      <c r="K48" s="343"/>
      <c r="L48" s="343"/>
      <c r="M48" s="343"/>
      <c r="N48" s="343"/>
      <c r="O48" s="343"/>
      <c r="P48" s="343"/>
      <c r="Q48" s="343"/>
      <c r="R48" s="343"/>
      <c r="S48" s="343"/>
      <c r="T48" s="343"/>
      <c r="U48" s="273" t="str">
        <f>IF(SUM(V19:V46)=0," ",IF((SUM(G19:V46)*100)=TRUNC(SUM(G19:V46)*100),SUM(V19:V46),"excess decimal"))</f>
        <v xml:space="preserve"> </v>
      </c>
      <c r="V48" s="274"/>
      <c r="W48" s="10"/>
      <c r="X48" s="11"/>
      <c r="Y48" s="11"/>
      <c r="Z48" s="11"/>
      <c r="AA48" s="11"/>
      <c r="AB48" s="11"/>
      <c r="AC48" s="11"/>
      <c r="AD48" s="11"/>
      <c r="AE48" s="11"/>
    </row>
    <row r="49" spans="1:31" ht="18.75" customHeight="1" x14ac:dyDescent="0.25">
      <c r="A49" s="9"/>
      <c r="B49" s="275" t="s">
        <v>66</v>
      </c>
      <c r="C49" s="277" t="s">
        <v>67</v>
      </c>
      <c r="D49" s="277"/>
      <c r="E49" s="277"/>
      <c r="F49" s="277"/>
      <c r="G49" s="277"/>
      <c r="H49" s="277"/>
      <c r="I49" s="277"/>
      <c r="J49" s="277"/>
      <c r="K49" s="277"/>
      <c r="L49" s="278"/>
      <c r="M49" s="347" t="s">
        <v>259</v>
      </c>
      <c r="N49" s="348"/>
      <c r="O49" s="348"/>
      <c r="P49" s="348"/>
      <c r="Q49" s="349"/>
      <c r="R49" s="281" t="s">
        <v>69</v>
      </c>
      <c r="S49" s="282"/>
      <c r="T49" s="282"/>
      <c r="U49" s="282"/>
      <c r="V49" s="283"/>
      <c r="W49" s="10"/>
      <c r="AB49" s="11"/>
      <c r="AC49" s="11"/>
      <c r="AD49" s="11"/>
      <c r="AE49" s="11"/>
    </row>
    <row r="50" spans="1:31" ht="18.649999999999999" customHeight="1" x14ac:dyDescent="0.25">
      <c r="A50" s="9"/>
      <c r="B50" s="276"/>
      <c r="C50" s="279"/>
      <c r="D50" s="279"/>
      <c r="E50" s="279"/>
      <c r="F50" s="279"/>
      <c r="G50" s="279"/>
      <c r="H50" s="279"/>
      <c r="I50" s="279"/>
      <c r="J50" s="279"/>
      <c r="K50" s="279"/>
      <c r="L50" s="280"/>
      <c r="M50" s="350"/>
      <c r="N50" s="351"/>
      <c r="O50" s="352"/>
      <c r="P50" s="352"/>
      <c r="Q50" s="353"/>
      <c r="R50" s="284" t="s">
        <v>70</v>
      </c>
      <c r="S50" s="285"/>
      <c r="T50" s="285"/>
      <c r="U50" s="285"/>
      <c r="V50" s="286"/>
      <c r="W50" s="10"/>
      <c r="X50" s="11"/>
      <c r="Y50" s="80"/>
      <c r="Z50" s="80"/>
      <c r="AA50" s="11"/>
      <c r="AB50" s="11"/>
      <c r="AC50" s="11"/>
      <c r="AD50" s="11"/>
      <c r="AE50" s="11"/>
    </row>
    <row r="51" spans="1:31" ht="13.5" customHeight="1" x14ac:dyDescent="0.25">
      <c r="A51" s="9"/>
      <c r="B51" s="313"/>
      <c r="C51" s="314"/>
      <c r="D51" s="314"/>
      <c r="E51" s="314"/>
      <c r="F51" s="314"/>
      <c r="G51" s="314"/>
      <c r="H51" s="314"/>
      <c r="I51" s="314"/>
      <c r="J51" s="314"/>
      <c r="K51" s="314"/>
      <c r="L51" s="315"/>
      <c r="M51" s="346" t="s">
        <v>260</v>
      </c>
      <c r="N51" s="346"/>
      <c r="O51" s="346"/>
      <c r="P51" s="346"/>
      <c r="Q51" s="346"/>
      <c r="R51" s="105" t="s">
        <v>72</v>
      </c>
      <c r="S51" s="106"/>
      <c r="T51" s="107"/>
      <c r="U51" s="107"/>
      <c r="V51" s="108"/>
      <c r="W51" s="10"/>
      <c r="X51" s="11"/>
      <c r="Y51" s="14"/>
      <c r="Z51" s="14"/>
      <c r="AA51" s="11"/>
      <c r="AB51" s="11"/>
      <c r="AC51" s="11"/>
      <c r="AD51" s="11"/>
      <c r="AE51" s="11"/>
    </row>
    <row r="52" spans="1:31" ht="13.5" customHeight="1" x14ac:dyDescent="0.25">
      <c r="A52" s="9"/>
      <c r="B52" s="313"/>
      <c r="C52" s="314"/>
      <c r="D52" s="314"/>
      <c r="E52" s="314"/>
      <c r="F52" s="314"/>
      <c r="G52" s="314"/>
      <c r="H52" s="314"/>
      <c r="I52" s="314"/>
      <c r="J52" s="314"/>
      <c r="K52" s="314"/>
      <c r="L52" s="315"/>
      <c r="M52" s="345" t="s">
        <v>68</v>
      </c>
      <c r="N52" s="345"/>
      <c r="O52" s="345"/>
      <c r="P52" s="345"/>
      <c r="Q52" s="345"/>
      <c r="R52" s="109"/>
      <c r="S52" s="110"/>
      <c r="T52" s="110"/>
      <c r="U52" s="110"/>
      <c r="V52" s="111"/>
      <c r="W52" s="10"/>
      <c r="X52" s="11"/>
      <c r="Y52" s="14"/>
      <c r="Z52" s="14"/>
      <c r="AA52" s="11"/>
      <c r="AB52" s="11"/>
      <c r="AC52" s="11"/>
      <c r="AD52" s="11"/>
      <c r="AE52" s="11"/>
    </row>
    <row r="53" spans="1:31" ht="13.5" customHeight="1" x14ac:dyDescent="0.25">
      <c r="A53" s="9"/>
      <c r="B53" s="313"/>
      <c r="C53" s="314"/>
      <c r="D53" s="314"/>
      <c r="E53" s="314"/>
      <c r="F53" s="314"/>
      <c r="G53" s="314"/>
      <c r="H53" s="314"/>
      <c r="I53" s="314"/>
      <c r="J53" s="314"/>
      <c r="K53" s="314"/>
      <c r="L53" s="315"/>
      <c r="M53" s="334" t="s">
        <v>255</v>
      </c>
      <c r="N53" s="335"/>
      <c r="O53" s="316"/>
      <c r="P53" s="317"/>
      <c r="Q53" s="318"/>
      <c r="R53" s="102" t="s">
        <v>75</v>
      </c>
      <c r="S53" s="103"/>
      <c r="T53" s="103"/>
      <c r="U53" s="103"/>
      <c r="V53" s="104"/>
      <c r="W53" s="10"/>
      <c r="X53" s="11"/>
      <c r="Y53" s="14"/>
      <c r="Z53" s="14"/>
      <c r="AA53" s="11"/>
      <c r="AB53" s="11"/>
      <c r="AC53" s="11"/>
      <c r="AD53" s="11"/>
      <c r="AE53" s="11"/>
    </row>
    <row r="54" spans="1:31" ht="13.5" customHeight="1" x14ac:dyDescent="0.25">
      <c r="A54" s="9"/>
      <c r="B54" s="313"/>
      <c r="C54" s="314"/>
      <c r="D54" s="314"/>
      <c r="E54" s="314"/>
      <c r="F54" s="314"/>
      <c r="G54" s="314"/>
      <c r="H54" s="314"/>
      <c r="I54" s="314"/>
      <c r="J54" s="314"/>
      <c r="K54" s="314"/>
      <c r="L54" s="315"/>
      <c r="M54" s="334" t="s">
        <v>256</v>
      </c>
      <c r="N54" s="335"/>
      <c r="O54" s="316"/>
      <c r="P54" s="317"/>
      <c r="Q54" s="318"/>
      <c r="R54" s="16"/>
      <c r="S54" s="17"/>
      <c r="T54" s="17"/>
      <c r="U54" s="17"/>
      <c r="V54" s="18"/>
      <c r="W54" s="10"/>
      <c r="X54" s="11"/>
      <c r="Y54" s="14"/>
      <c r="Z54" s="14"/>
      <c r="AA54" s="11"/>
      <c r="AB54" s="11"/>
      <c r="AC54" s="11"/>
      <c r="AD54" s="11"/>
      <c r="AE54" s="11"/>
    </row>
    <row r="55" spans="1:31" ht="13.5" customHeight="1" x14ac:dyDescent="0.25">
      <c r="A55" s="9"/>
      <c r="B55" s="313"/>
      <c r="C55" s="314"/>
      <c r="D55" s="314"/>
      <c r="E55" s="314"/>
      <c r="F55" s="314"/>
      <c r="G55" s="314"/>
      <c r="H55" s="314"/>
      <c r="I55" s="314"/>
      <c r="J55" s="314"/>
      <c r="K55" s="314"/>
      <c r="L55" s="315"/>
      <c r="M55" s="338" t="s">
        <v>71</v>
      </c>
      <c r="N55" s="339"/>
      <c r="O55" s="316"/>
      <c r="P55" s="317"/>
      <c r="Q55" s="318"/>
      <c r="R55" s="319" t="s">
        <v>78</v>
      </c>
      <c r="S55" s="320"/>
      <c r="T55" s="320"/>
      <c r="U55" s="320"/>
      <c r="V55" s="321"/>
      <c r="W55" s="10"/>
      <c r="X55" s="11"/>
      <c r="Y55" s="14"/>
      <c r="Z55" s="14"/>
      <c r="AA55" s="11"/>
      <c r="AB55" s="11"/>
      <c r="AC55" s="11"/>
      <c r="AD55" s="11"/>
      <c r="AE55" s="11"/>
    </row>
    <row r="56" spans="1:31" ht="13.5" customHeight="1" x14ac:dyDescent="0.25">
      <c r="A56" s="9"/>
      <c r="B56" s="313"/>
      <c r="C56" s="314"/>
      <c r="D56" s="314"/>
      <c r="E56" s="314"/>
      <c r="F56" s="314"/>
      <c r="G56" s="314"/>
      <c r="H56" s="314"/>
      <c r="I56" s="314"/>
      <c r="J56" s="314"/>
      <c r="K56" s="314"/>
      <c r="L56" s="315"/>
      <c r="M56" s="338" t="s">
        <v>73</v>
      </c>
      <c r="N56" s="339"/>
      <c r="O56" s="316"/>
      <c r="P56" s="317"/>
      <c r="Q56" s="318"/>
      <c r="R56" s="322"/>
      <c r="S56" s="323"/>
      <c r="T56" s="323"/>
      <c r="U56" s="323"/>
      <c r="V56" s="324"/>
      <c r="W56" s="10"/>
      <c r="X56" s="11"/>
      <c r="Y56" s="15"/>
      <c r="Z56" s="15"/>
      <c r="AA56" s="11"/>
      <c r="AB56" s="11"/>
      <c r="AC56" s="11"/>
      <c r="AD56" s="11"/>
      <c r="AE56" s="11"/>
    </row>
    <row r="57" spans="1:31" ht="13.5" customHeight="1" x14ac:dyDescent="0.25">
      <c r="A57" s="9"/>
      <c r="B57" s="313"/>
      <c r="C57" s="314"/>
      <c r="D57" s="314"/>
      <c r="E57" s="314"/>
      <c r="F57" s="314"/>
      <c r="G57" s="314"/>
      <c r="H57" s="314"/>
      <c r="I57" s="314"/>
      <c r="J57" s="314"/>
      <c r="K57" s="314"/>
      <c r="L57" s="315"/>
      <c r="M57" s="338" t="s">
        <v>74</v>
      </c>
      <c r="N57" s="339"/>
      <c r="O57" s="316"/>
      <c r="P57" s="317"/>
      <c r="Q57" s="318"/>
      <c r="R57" s="325"/>
      <c r="S57" s="326"/>
      <c r="T57" s="326"/>
      <c r="U57" s="326"/>
      <c r="V57" s="327"/>
      <c r="W57" s="10"/>
      <c r="X57" s="11"/>
      <c r="Y57" s="15"/>
      <c r="Z57" s="15"/>
      <c r="AA57" s="11"/>
      <c r="AB57" s="11"/>
      <c r="AC57" s="11"/>
      <c r="AD57" s="11"/>
      <c r="AE57" s="11"/>
    </row>
    <row r="58" spans="1:31" ht="13.5" customHeight="1" x14ac:dyDescent="0.25">
      <c r="A58" s="9"/>
      <c r="B58" s="313"/>
      <c r="C58" s="314"/>
      <c r="D58" s="314"/>
      <c r="E58" s="314"/>
      <c r="F58" s="314"/>
      <c r="G58" s="314"/>
      <c r="H58" s="314"/>
      <c r="I58" s="314"/>
      <c r="J58" s="314"/>
      <c r="K58" s="314"/>
      <c r="L58" s="315"/>
      <c r="M58" s="336" t="s">
        <v>76</v>
      </c>
      <c r="N58" s="337"/>
      <c r="O58" s="316"/>
      <c r="P58" s="317"/>
      <c r="Q58" s="318"/>
      <c r="R58" s="328"/>
      <c r="S58" s="329"/>
      <c r="T58" s="329"/>
      <c r="U58" s="329"/>
      <c r="V58" s="330"/>
      <c r="W58" s="10"/>
      <c r="X58" s="11"/>
      <c r="Y58" s="14"/>
      <c r="Z58" s="14"/>
      <c r="AA58" s="11"/>
      <c r="AB58" s="11"/>
      <c r="AC58" s="11"/>
      <c r="AD58" s="11"/>
      <c r="AE58" s="11"/>
    </row>
    <row r="59" spans="1:31" ht="13.5" customHeight="1" x14ac:dyDescent="0.25">
      <c r="A59" s="9"/>
      <c r="B59" s="313"/>
      <c r="C59" s="314"/>
      <c r="D59" s="314"/>
      <c r="E59" s="314"/>
      <c r="F59" s="314"/>
      <c r="G59" s="314"/>
      <c r="H59" s="314"/>
      <c r="I59" s="314"/>
      <c r="J59" s="314"/>
      <c r="K59" s="314"/>
      <c r="L59" s="315"/>
      <c r="M59" s="336" t="s">
        <v>77</v>
      </c>
      <c r="N59" s="337"/>
      <c r="O59" s="316"/>
      <c r="P59" s="317"/>
      <c r="Q59" s="318"/>
      <c r="R59" s="328"/>
      <c r="S59" s="329"/>
      <c r="T59" s="329"/>
      <c r="U59" s="329"/>
      <c r="V59" s="330"/>
      <c r="W59" s="10"/>
      <c r="X59" s="11"/>
      <c r="Y59" s="14"/>
      <c r="Z59" s="14"/>
      <c r="AA59" s="11"/>
      <c r="AB59" s="11"/>
      <c r="AC59" s="11"/>
      <c r="AD59" s="11"/>
      <c r="AE59" s="11"/>
    </row>
    <row r="60" spans="1:31" x14ac:dyDescent="0.25">
      <c r="A60" s="9"/>
      <c r="B60" s="295" t="s">
        <v>79</v>
      </c>
      <c r="C60" s="296"/>
      <c r="D60" s="296"/>
      <c r="E60" s="296"/>
      <c r="F60" s="297"/>
      <c r="G60" s="304" t="s">
        <v>80</v>
      </c>
      <c r="H60" s="305"/>
      <c r="I60" s="305"/>
      <c r="J60" s="305"/>
      <c r="K60" s="305"/>
      <c r="L60" s="306"/>
      <c r="M60" s="336" t="s">
        <v>254</v>
      </c>
      <c r="N60" s="337"/>
      <c r="O60" s="316"/>
      <c r="P60" s="317"/>
      <c r="Q60" s="318"/>
      <c r="R60" s="328"/>
      <c r="S60" s="329"/>
      <c r="T60" s="329"/>
      <c r="U60" s="329"/>
      <c r="V60" s="330"/>
      <c r="W60" s="10"/>
      <c r="X60" s="19"/>
      <c r="Y60" s="14"/>
      <c r="Z60" s="14"/>
      <c r="AA60" s="11"/>
      <c r="AB60" s="11"/>
      <c r="AC60" s="11"/>
      <c r="AD60" s="11"/>
      <c r="AE60" s="11"/>
    </row>
    <row r="61" spans="1:31" ht="22.15" customHeight="1" x14ac:dyDescent="0.25">
      <c r="A61" s="9"/>
      <c r="B61" s="298"/>
      <c r="C61" s="299"/>
      <c r="D61" s="299"/>
      <c r="E61" s="299"/>
      <c r="F61" s="300"/>
      <c r="G61" s="298"/>
      <c r="H61" s="299"/>
      <c r="I61" s="299"/>
      <c r="J61" s="299"/>
      <c r="K61" s="299"/>
      <c r="L61" s="300"/>
      <c r="M61" s="334" t="s">
        <v>258</v>
      </c>
      <c r="N61" s="335"/>
      <c r="O61" s="316"/>
      <c r="P61" s="317"/>
      <c r="Q61" s="318"/>
      <c r="R61" s="331"/>
      <c r="S61" s="332"/>
      <c r="T61" s="332"/>
      <c r="U61" s="332"/>
      <c r="V61" s="333"/>
      <c r="W61" s="10"/>
      <c r="X61" s="19"/>
      <c r="Y61" s="14"/>
      <c r="Z61" s="14"/>
      <c r="AA61" s="11"/>
      <c r="AB61" s="11"/>
      <c r="AC61" s="11"/>
      <c r="AD61" s="11"/>
      <c r="AE61" s="11"/>
    </row>
    <row r="62" spans="1:31" ht="24" customHeight="1" x14ac:dyDescent="0.25">
      <c r="A62" s="9"/>
      <c r="B62" s="307" t="s">
        <v>274</v>
      </c>
      <c r="C62" s="308"/>
      <c r="D62" s="308"/>
      <c r="E62" s="308"/>
      <c r="F62" s="308"/>
      <c r="G62" s="308"/>
      <c r="H62" s="308"/>
      <c r="I62" s="308"/>
      <c r="J62" s="308"/>
      <c r="K62" s="308"/>
      <c r="L62" s="308"/>
      <c r="M62" s="308"/>
      <c r="N62" s="308"/>
      <c r="O62" s="308"/>
      <c r="P62" s="308"/>
      <c r="Q62" s="308"/>
      <c r="R62" s="308"/>
      <c r="S62" s="308"/>
      <c r="T62" s="308"/>
      <c r="U62" s="308"/>
      <c r="V62" s="309"/>
      <c r="W62" s="10"/>
      <c r="X62" s="80"/>
      <c r="Y62" s="80"/>
      <c r="Z62" s="80"/>
      <c r="AA62" s="11"/>
      <c r="AB62" s="11"/>
      <c r="AC62" s="11"/>
      <c r="AD62" s="11"/>
      <c r="AE62" s="11"/>
    </row>
    <row r="63" spans="1:31" ht="10.5" customHeight="1" x14ac:dyDescent="0.25">
      <c r="A63" s="9"/>
      <c r="B63" s="301" t="s">
        <v>81</v>
      </c>
      <c r="C63" s="302"/>
      <c r="D63" s="302"/>
      <c r="E63" s="302"/>
      <c r="F63" s="302"/>
      <c r="G63" s="302"/>
      <c r="H63" s="303"/>
      <c r="I63" s="310" t="s">
        <v>30</v>
      </c>
      <c r="J63" s="310"/>
      <c r="K63" s="301" t="s">
        <v>275</v>
      </c>
      <c r="L63" s="302"/>
      <c r="M63" s="302"/>
      <c r="N63" s="302"/>
      <c r="O63" s="302"/>
      <c r="P63" s="302"/>
      <c r="Q63" s="302"/>
      <c r="R63" s="302"/>
      <c r="S63" s="302"/>
      <c r="T63" s="303"/>
      <c r="U63" s="311" t="s">
        <v>30</v>
      </c>
      <c r="V63" s="312"/>
      <c r="W63" s="10"/>
      <c r="X63" s="80"/>
      <c r="Y63" s="80"/>
      <c r="Z63" s="80"/>
      <c r="AA63" s="11"/>
      <c r="AB63" s="11"/>
      <c r="AC63" s="11"/>
      <c r="AD63" s="11"/>
      <c r="AE63" s="11"/>
    </row>
    <row r="64" spans="1:31" ht="30" customHeight="1" x14ac:dyDescent="0.3">
      <c r="A64" s="9"/>
      <c r="B64" s="290"/>
      <c r="C64" s="291"/>
      <c r="D64" s="291"/>
      <c r="E64" s="291"/>
      <c r="F64" s="291"/>
      <c r="G64" s="291"/>
      <c r="H64" s="84"/>
      <c r="I64" s="292"/>
      <c r="J64" s="292"/>
      <c r="K64" s="84"/>
      <c r="L64" s="84"/>
      <c r="M64" s="84"/>
      <c r="N64" s="84"/>
      <c r="O64" s="84"/>
      <c r="P64" s="84"/>
      <c r="Q64" s="84"/>
      <c r="R64" s="84"/>
      <c r="S64" s="84"/>
      <c r="T64" s="84"/>
      <c r="U64" s="293"/>
      <c r="V64" s="294"/>
      <c r="W64" s="10"/>
      <c r="X64" s="80"/>
      <c r="Y64" s="80"/>
      <c r="Z64" s="80"/>
      <c r="AA64" s="11"/>
      <c r="AB64" s="11"/>
      <c r="AC64" s="11"/>
      <c r="AD64" s="11"/>
      <c r="AE64" s="11"/>
    </row>
    <row r="65" spans="1:31" ht="12" customHeight="1" x14ac:dyDescent="0.25">
      <c r="A65" s="9"/>
      <c r="B65" s="9"/>
      <c r="C65" s="9"/>
      <c r="D65" s="9"/>
      <c r="E65" s="9"/>
      <c r="F65" s="9"/>
      <c r="G65" s="9"/>
      <c r="H65" s="9"/>
      <c r="I65" s="9"/>
      <c r="J65" s="9"/>
      <c r="K65" s="9"/>
      <c r="L65" s="9"/>
      <c r="M65" s="9"/>
      <c r="N65" s="9"/>
      <c r="O65" s="9"/>
      <c r="P65" s="9"/>
      <c r="Q65" s="9"/>
      <c r="R65" s="9"/>
      <c r="S65" s="9"/>
      <c r="T65" s="9"/>
      <c r="U65" s="9"/>
      <c r="V65" s="9"/>
      <c r="W65" s="10"/>
      <c r="X65" s="80"/>
      <c r="Y65" s="80"/>
      <c r="Z65" s="80"/>
      <c r="AA65" s="11"/>
      <c r="AB65" s="11"/>
      <c r="AC65" s="11"/>
      <c r="AD65" s="11"/>
      <c r="AE65" s="11"/>
    </row>
    <row r="66" spans="1:31" x14ac:dyDescent="0.25">
      <c r="A66" s="11"/>
      <c r="B66" s="11"/>
      <c r="C66" s="11"/>
      <c r="D66" s="11"/>
      <c r="E66" s="11"/>
      <c r="F66" s="11"/>
      <c r="G66" s="11"/>
      <c r="H66" s="11"/>
      <c r="I66" s="11"/>
      <c r="J66" s="11"/>
      <c r="K66" s="11"/>
      <c r="L66" s="11"/>
      <c r="M66" s="11"/>
      <c r="N66" s="11"/>
      <c r="O66" s="11"/>
      <c r="P66" s="11"/>
      <c r="Q66" s="11"/>
      <c r="R66" s="11"/>
      <c r="S66" s="11"/>
      <c r="U66" s="11"/>
      <c r="V66" s="11"/>
      <c r="W66" s="11"/>
      <c r="X66" s="11"/>
      <c r="Y66" s="11"/>
      <c r="Z66" s="11"/>
      <c r="AA66" s="11"/>
      <c r="AB66" s="11"/>
      <c r="AC66" s="11"/>
      <c r="AD66" s="11"/>
      <c r="AE66" s="11"/>
    </row>
    <row r="67" spans="1:31" hidden="1" x14ac:dyDescent="0.25">
      <c r="A67" s="11"/>
      <c r="B67" s="11"/>
      <c r="C67" s="20"/>
      <c r="D67" s="20"/>
      <c r="E67" s="20"/>
      <c r="F67" s="20"/>
      <c r="G67" s="20"/>
      <c r="H67" s="20"/>
      <c r="K67" s="20"/>
      <c r="L67" s="11"/>
      <c r="M67" s="11"/>
      <c r="N67" s="11"/>
      <c r="O67" s="20"/>
      <c r="P67" s="11"/>
      <c r="Q67" s="11"/>
      <c r="R67" s="11"/>
      <c r="S67" s="11"/>
      <c r="U67" s="20"/>
      <c r="V67" s="11"/>
      <c r="W67" s="11"/>
      <c r="X67" s="11"/>
      <c r="Y67" s="11"/>
      <c r="Z67" s="11"/>
      <c r="AA67" s="11"/>
      <c r="AB67" s="11"/>
      <c r="AC67" s="11"/>
      <c r="AD67" s="11"/>
      <c r="AE67" s="11"/>
    </row>
    <row r="68" spans="1:31" s="11" customFormat="1" ht="8" hidden="1" x14ac:dyDescent="0.2">
      <c r="C68" s="21"/>
      <c r="I68" s="11" t="s">
        <v>82</v>
      </c>
      <c r="O68" s="11" t="s">
        <v>83</v>
      </c>
      <c r="T68" s="22" t="s">
        <v>84</v>
      </c>
    </row>
    <row r="69" spans="1:31" hidden="1" x14ac:dyDescent="0.25">
      <c r="A69" s="11"/>
      <c r="B69" s="11"/>
      <c r="C69" s="20"/>
      <c r="D69" s="20"/>
      <c r="E69" s="20"/>
      <c r="F69" s="20"/>
      <c r="G69" s="20"/>
      <c r="H69" s="20"/>
      <c r="I69" s="11" t="s">
        <v>85</v>
      </c>
      <c r="J69" s="11"/>
      <c r="K69" s="11"/>
      <c r="L69" s="11"/>
      <c r="M69" s="11"/>
      <c r="N69" s="11"/>
      <c r="O69" s="11" t="s">
        <v>86</v>
      </c>
      <c r="P69" s="11"/>
      <c r="R69" s="11"/>
      <c r="S69" s="11"/>
      <c r="T69" s="11" t="s">
        <v>87</v>
      </c>
      <c r="U69" s="11"/>
      <c r="Y69" s="11"/>
      <c r="Z69" s="11"/>
      <c r="AA69" s="11"/>
      <c r="AB69" s="11"/>
      <c r="AC69" s="11"/>
    </row>
    <row r="70" spans="1:31" hidden="1" x14ac:dyDescent="0.25">
      <c r="A70" s="11"/>
      <c r="B70" s="11"/>
      <c r="C70" s="23"/>
      <c r="D70" s="20"/>
      <c r="E70" s="20"/>
      <c r="F70" s="20"/>
      <c r="G70" s="24"/>
      <c r="H70" s="24"/>
      <c r="I70" s="25" t="s">
        <v>88</v>
      </c>
      <c r="J70" s="11" t="s">
        <v>89</v>
      </c>
      <c r="K70" s="11"/>
      <c r="L70" s="11"/>
      <c r="M70" s="11"/>
      <c r="N70" s="11"/>
      <c r="O70" s="25" t="s">
        <v>82</v>
      </c>
      <c r="P70" s="11" t="s">
        <v>90</v>
      </c>
      <c r="R70" s="11"/>
      <c r="S70" s="11"/>
      <c r="T70" s="25" t="s">
        <v>91</v>
      </c>
      <c r="U70" s="11" t="s">
        <v>92</v>
      </c>
      <c r="Y70" s="11"/>
      <c r="Z70" s="11"/>
      <c r="AA70" s="11"/>
      <c r="AB70" s="11"/>
      <c r="AC70" s="11"/>
    </row>
    <row r="71" spans="1:31" hidden="1" x14ac:dyDescent="0.25">
      <c r="A71" s="11"/>
      <c r="B71" s="11"/>
      <c r="C71" s="23"/>
      <c r="D71" s="20"/>
      <c r="E71" s="20"/>
      <c r="F71" s="20"/>
      <c r="G71" s="24"/>
      <c r="H71" s="24"/>
      <c r="I71" s="25" t="s">
        <v>84</v>
      </c>
      <c r="J71" s="11" t="s">
        <v>93</v>
      </c>
      <c r="K71" s="11"/>
      <c r="L71" s="11"/>
      <c r="M71" s="11"/>
      <c r="N71" s="11"/>
      <c r="O71" s="25" t="s">
        <v>83</v>
      </c>
      <c r="P71" s="11" t="s">
        <v>94</v>
      </c>
      <c r="R71" s="11"/>
      <c r="S71" s="11"/>
      <c r="T71" s="25" t="s">
        <v>95</v>
      </c>
      <c r="U71" s="11" t="s">
        <v>96</v>
      </c>
      <c r="Y71" s="11"/>
      <c r="Z71" s="11"/>
      <c r="AA71" s="11"/>
      <c r="AB71" s="11"/>
      <c r="AC71" s="11"/>
    </row>
    <row r="72" spans="1:31" hidden="1" x14ac:dyDescent="0.25">
      <c r="A72" s="11"/>
      <c r="B72" s="11"/>
      <c r="C72" s="23"/>
      <c r="D72" s="20"/>
      <c r="E72" s="20"/>
      <c r="F72" s="20"/>
      <c r="G72" s="24"/>
      <c r="H72" s="24"/>
      <c r="I72" s="25" t="s">
        <v>97</v>
      </c>
      <c r="J72" s="11" t="s">
        <v>98</v>
      </c>
      <c r="K72" s="11"/>
      <c r="L72" s="11"/>
      <c r="M72" s="11"/>
      <c r="N72" s="11"/>
      <c r="O72" s="25" t="s">
        <v>99</v>
      </c>
      <c r="P72" s="11" t="s">
        <v>100</v>
      </c>
      <c r="R72" s="11"/>
      <c r="S72" s="11"/>
      <c r="T72" s="25" t="s">
        <v>101</v>
      </c>
      <c r="U72" s="11" t="s">
        <v>102</v>
      </c>
      <c r="Y72" s="11"/>
      <c r="Z72" s="11"/>
      <c r="AA72" s="11"/>
      <c r="AB72" s="11"/>
      <c r="AC72" s="11"/>
    </row>
    <row r="73" spans="1:31" hidden="1" x14ac:dyDescent="0.25">
      <c r="A73" s="11"/>
      <c r="B73" s="11"/>
      <c r="C73" s="23"/>
      <c r="D73" s="20"/>
      <c r="E73" s="20"/>
      <c r="F73" s="20"/>
      <c r="G73" s="24"/>
      <c r="H73" s="24"/>
      <c r="I73" s="25" t="s">
        <v>103</v>
      </c>
      <c r="J73" s="11" t="s">
        <v>104</v>
      </c>
      <c r="K73" s="11"/>
      <c r="L73" s="11"/>
      <c r="M73" s="11"/>
      <c r="N73" s="11"/>
      <c r="O73" s="25" t="s">
        <v>105</v>
      </c>
      <c r="P73" s="11" t="s">
        <v>106</v>
      </c>
      <c r="R73" s="11"/>
      <c r="S73" s="11"/>
      <c r="T73" s="11"/>
      <c r="U73" s="11"/>
    </row>
    <row r="74" spans="1:31" hidden="1" x14ac:dyDescent="0.25">
      <c r="A74" s="11"/>
      <c r="B74" s="11"/>
      <c r="C74" s="23"/>
      <c r="D74" s="20"/>
      <c r="E74" s="20"/>
      <c r="F74" s="20"/>
      <c r="G74" s="24"/>
      <c r="H74" s="24"/>
      <c r="I74" s="24"/>
      <c r="J74" s="11"/>
      <c r="K74" s="11"/>
      <c r="L74" s="11"/>
      <c r="M74" s="11"/>
      <c r="N74" s="11"/>
      <c r="O74" s="25" t="s">
        <v>107</v>
      </c>
      <c r="P74" s="11" t="s">
        <v>108</v>
      </c>
      <c r="R74" s="11"/>
      <c r="S74" s="11"/>
      <c r="T74" s="11"/>
      <c r="U74" s="11"/>
    </row>
    <row r="75" spans="1:31" hidden="1" x14ac:dyDescent="0.25">
      <c r="C75" s="20"/>
      <c r="G75" s="20"/>
      <c r="H75" s="20"/>
      <c r="I75" s="20"/>
      <c r="J75" s="11"/>
      <c r="K75" s="11"/>
      <c r="L75" s="11"/>
      <c r="M75" s="11"/>
      <c r="N75" s="11"/>
      <c r="O75" s="25" t="s">
        <v>109</v>
      </c>
      <c r="P75" s="11" t="s">
        <v>110</v>
      </c>
      <c r="R75" s="11"/>
      <c r="S75" s="11"/>
      <c r="T75" s="11"/>
      <c r="U75" s="11"/>
    </row>
    <row r="76" spans="1:31" hidden="1" x14ac:dyDescent="0.25">
      <c r="C76" s="20"/>
      <c r="G76" s="20"/>
      <c r="H76" s="20"/>
      <c r="I76" s="20"/>
      <c r="J76" s="11"/>
      <c r="K76" s="11"/>
      <c r="L76" s="11"/>
      <c r="M76" s="11"/>
      <c r="N76" s="11"/>
      <c r="O76" s="25" t="s">
        <v>101</v>
      </c>
      <c r="P76" s="11" t="s">
        <v>111</v>
      </c>
      <c r="R76" s="11"/>
      <c r="S76" s="11"/>
      <c r="T76" s="11"/>
      <c r="U76" s="11"/>
    </row>
    <row r="77" spans="1:31" hidden="1" x14ac:dyDescent="0.25">
      <c r="C77" s="20"/>
      <c r="G77" s="20"/>
      <c r="H77" s="20"/>
      <c r="I77" s="20"/>
      <c r="J77" s="11"/>
      <c r="K77" s="11"/>
      <c r="L77" s="11"/>
      <c r="M77" s="11"/>
      <c r="N77" s="11"/>
      <c r="O77" s="11"/>
      <c r="P77" s="11"/>
      <c r="R77" s="11"/>
      <c r="S77" s="11"/>
      <c r="T77" s="11"/>
      <c r="U77" s="11"/>
    </row>
    <row r="78" spans="1:31" x14ac:dyDescent="0.25">
      <c r="C78" s="20"/>
      <c r="G78" s="20"/>
      <c r="H78" s="20"/>
      <c r="I78" s="20"/>
      <c r="J78" s="11"/>
      <c r="K78" s="11"/>
      <c r="L78" s="11"/>
      <c r="M78" s="11"/>
      <c r="N78" s="11"/>
      <c r="O78" s="11"/>
      <c r="P78" s="11"/>
      <c r="R78" s="11"/>
      <c r="S78" s="11"/>
      <c r="T78" s="11"/>
      <c r="U78" s="11"/>
    </row>
    <row r="79" spans="1:31" x14ac:dyDescent="0.25">
      <c r="C79" s="20"/>
      <c r="G79" s="20"/>
      <c r="H79" s="20"/>
      <c r="L79" s="11"/>
      <c r="M79" s="11"/>
      <c r="N79" s="11"/>
      <c r="O79" s="11"/>
      <c r="P79" s="11"/>
      <c r="Q79" s="11"/>
      <c r="R79" s="11"/>
      <c r="S79" s="11"/>
      <c r="T79" s="11"/>
      <c r="U79" s="11"/>
      <c r="V79" s="11"/>
    </row>
    <row r="80" spans="1:31" x14ac:dyDescent="0.25">
      <c r="C80" s="20"/>
      <c r="G80" s="20"/>
      <c r="H80" s="20"/>
      <c r="L80" s="11"/>
      <c r="M80" s="11"/>
      <c r="N80" s="11"/>
      <c r="O80" s="11"/>
      <c r="P80" s="11"/>
      <c r="Q80" s="11"/>
      <c r="R80" s="11"/>
      <c r="S80" s="11"/>
      <c r="T80" s="11"/>
      <c r="U80" s="11"/>
      <c r="V80" s="11"/>
    </row>
    <row r="81" spans="3:24" x14ac:dyDescent="0.25">
      <c r="C81" s="20"/>
      <c r="D81" s="20"/>
      <c r="E81" s="20"/>
      <c r="F81" s="20"/>
      <c r="G81" s="20"/>
      <c r="H81" s="20"/>
      <c r="L81" s="11"/>
      <c r="M81" s="11"/>
      <c r="N81" s="11"/>
      <c r="O81" s="11"/>
      <c r="P81" s="11"/>
      <c r="Q81" s="11"/>
      <c r="R81" s="11"/>
      <c r="S81" s="11"/>
      <c r="T81" s="11"/>
      <c r="U81" s="11"/>
      <c r="V81" s="11"/>
    </row>
    <row r="82" spans="3:24" x14ac:dyDescent="0.25">
      <c r="J82" s="11"/>
      <c r="K82" s="11"/>
      <c r="L82" s="11"/>
      <c r="M82" s="11"/>
      <c r="N82" s="11"/>
      <c r="O82" s="11"/>
      <c r="P82" s="11"/>
      <c r="Q82" s="11"/>
      <c r="R82" s="11"/>
      <c r="S82" s="11"/>
      <c r="T82" s="11"/>
      <c r="U82" s="11"/>
      <c r="V82" s="11"/>
    </row>
    <row r="83" spans="3:24" x14ac:dyDescent="0.25">
      <c r="J83" s="11"/>
      <c r="K83" s="11"/>
      <c r="L83" s="11"/>
      <c r="M83" s="11"/>
      <c r="N83" s="11"/>
      <c r="O83" s="11"/>
      <c r="P83" s="11"/>
      <c r="Q83" s="11"/>
      <c r="R83" s="11"/>
      <c r="S83" s="11"/>
      <c r="T83" s="11"/>
      <c r="U83" s="11"/>
      <c r="V83" s="11"/>
    </row>
    <row r="84" spans="3:24" x14ac:dyDescent="0.25">
      <c r="I84" s="20"/>
      <c r="K84" s="11"/>
      <c r="L84" s="11"/>
      <c r="M84" s="11"/>
      <c r="N84" s="11"/>
      <c r="O84" s="11"/>
      <c r="P84" s="11"/>
      <c r="Q84" s="11"/>
      <c r="R84" s="11"/>
      <c r="S84" s="11"/>
      <c r="T84" s="11"/>
      <c r="U84" s="11"/>
      <c r="V84" s="11"/>
      <c r="W84" s="11"/>
    </row>
    <row r="85" spans="3:24" x14ac:dyDescent="0.25">
      <c r="I85" s="20"/>
      <c r="K85" s="11"/>
      <c r="L85" s="11"/>
      <c r="M85" s="11"/>
      <c r="N85" s="11"/>
      <c r="O85" s="11"/>
      <c r="P85" s="11"/>
      <c r="Q85" s="11"/>
      <c r="R85" s="11"/>
      <c r="S85" s="11"/>
      <c r="T85" s="11"/>
      <c r="U85" s="11"/>
      <c r="V85" s="11"/>
      <c r="W85" s="11"/>
      <c r="X85" s="11"/>
    </row>
    <row r="86" spans="3:24" x14ac:dyDescent="0.25">
      <c r="I86" s="20"/>
    </row>
    <row r="87" spans="3:24" x14ac:dyDescent="0.25">
      <c r="C87" s="20"/>
      <c r="D87" s="20"/>
      <c r="E87" s="20"/>
      <c r="F87" s="20"/>
      <c r="G87" s="20"/>
      <c r="H87" s="20"/>
      <c r="I87" s="20"/>
    </row>
    <row r="91" spans="3:24" x14ac:dyDescent="0.25">
      <c r="D91" s="26"/>
      <c r="E91" s="26"/>
      <c r="F91" s="26"/>
    </row>
  </sheetData>
  <sheetProtection algorithmName="SHA-512" hashValue="fDlqJplK9hrcgC9p88ZVMiewAxIPMNgxnQ4zFZdkL5qGTJLv6p6kWId7ZwNNhAbbL+3+rrVc+A2odvA91Aq5pw==" saltValue="y6gh54mvwRALacSUiXCM7A==" spinCount="100000" sheet="1" objects="1" scenarios="1"/>
  <mergeCells count="325">
    <mergeCell ref="B12:F12"/>
    <mergeCell ref="B37:B38"/>
    <mergeCell ref="B39:B40"/>
    <mergeCell ref="B41:B42"/>
    <mergeCell ref="B43:B44"/>
    <mergeCell ref="B45:B46"/>
    <mergeCell ref="B25:B26"/>
    <mergeCell ref="B27:B28"/>
    <mergeCell ref="B29:B30"/>
    <mergeCell ref="B31:B32"/>
    <mergeCell ref="B33:B34"/>
    <mergeCell ref="B35:B36"/>
    <mergeCell ref="B21:B22"/>
    <mergeCell ref="B23:B24"/>
    <mergeCell ref="D45:D46"/>
    <mergeCell ref="E45:E46"/>
    <mergeCell ref="D39:D40"/>
    <mergeCell ref="E39:E40"/>
    <mergeCell ref="D33:D34"/>
    <mergeCell ref="E33:E34"/>
    <mergeCell ref="E41:E42"/>
    <mergeCell ref="D37:D38"/>
    <mergeCell ref="E37:E38"/>
    <mergeCell ref="F33:F34"/>
    <mergeCell ref="B53:L53"/>
    <mergeCell ref="O53:Q53"/>
    <mergeCell ref="B54:L54"/>
    <mergeCell ref="O54:Q54"/>
    <mergeCell ref="B51:L51"/>
    <mergeCell ref="B52:L52"/>
    <mergeCell ref="C47:D47"/>
    <mergeCell ref="B48:T48"/>
    <mergeCell ref="F39:F40"/>
    <mergeCell ref="F41:F42"/>
    <mergeCell ref="F43:F44"/>
    <mergeCell ref="F45:F46"/>
    <mergeCell ref="M52:Q52"/>
    <mergeCell ref="M51:Q51"/>
    <mergeCell ref="M49:Q49"/>
    <mergeCell ref="M50:Q50"/>
    <mergeCell ref="M53:N53"/>
    <mergeCell ref="M54:N54"/>
    <mergeCell ref="O43:O44"/>
    <mergeCell ref="R43:R44"/>
    <mergeCell ref="T43:T44"/>
    <mergeCell ref="K41:K42"/>
    <mergeCell ref="L41:L42"/>
    <mergeCell ref="D41:D42"/>
    <mergeCell ref="B58:L58"/>
    <mergeCell ref="O58:Q58"/>
    <mergeCell ref="B59:L59"/>
    <mergeCell ref="O59:Q59"/>
    <mergeCell ref="B55:L55"/>
    <mergeCell ref="O55:Q55"/>
    <mergeCell ref="R55:V55"/>
    <mergeCell ref="B56:L56"/>
    <mergeCell ref="O56:Q56"/>
    <mergeCell ref="B57:L57"/>
    <mergeCell ref="O57:Q57"/>
    <mergeCell ref="R56:V56"/>
    <mergeCell ref="R57:V61"/>
    <mergeCell ref="O60:Q60"/>
    <mergeCell ref="O61:Q61"/>
    <mergeCell ref="M61:N61"/>
    <mergeCell ref="M60:N60"/>
    <mergeCell ref="M55:N55"/>
    <mergeCell ref="M56:N56"/>
    <mergeCell ref="M57:N57"/>
    <mergeCell ref="M58:N58"/>
    <mergeCell ref="M59:N59"/>
    <mergeCell ref="B64:G64"/>
    <mergeCell ref="I64:J64"/>
    <mergeCell ref="U64:V64"/>
    <mergeCell ref="B60:F60"/>
    <mergeCell ref="B61:F61"/>
    <mergeCell ref="B63:H63"/>
    <mergeCell ref="K63:T63"/>
    <mergeCell ref="G60:L60"/>
    <mergeCell ref="G61:L61"/>
    <mergeCell ref="B62:V62"/>
    <mergeCell ref="I63:J63"/>
    <mergeCell ref="U63:V63"/>
    <mergeCell ref="U48:V48"/>
    <mergeCell ref="B49:B50"/>
    <mergeCell ref="C49:L50"/>
    <mergeCell ref="R49:V49"/>
    <mergeCell ref="R50:V50"/>
    <mergeCell ref="O45:O46"/>
    <mergeCell ref="R45:R46"/>
    <mergeCell ref="T45:T46"/>
    <mergeCell ref="V45:V46"/>
    <mergeCell ref="H45:H46"/>
    <mergeCell ref="S45:S46"/>
    <mergeCell ref="M45:M46"/>
    <mergeCell ref="I45:I46"/>
    <mergeCell ref="J45:J46"/>
    <mergeCell ref="K45:K46"/>
    <mergeCell ref="L45:L46"/>
    <mergeCell ref="D43:D44"/>
    <mergeCell ref="E43:E44"/>
    <mergeCell ref="I43:I44"/>
    <mergeCell ref="J43:J44"/>
    <mergeCell ref="K43:K44"/>
    <mergeCell ref="I41:I42"/>
    <mergeCell ref="J41:J42"/>
    <mergeCell ref="L43:L44"/>
    <mergeCell ref="O41:O42"/>
    <mergeCell ref="I39:I40"/>
    <mergeCell ref="J39:J40"/>
    <mergeCell ref="K39:K40"/>
    <mergeCell ref="V43:V44"/>
    <mergeCell ref="M43:M44"/>
    <mergeCell ref="L37:L38"/>
    <mergeCell ref="O37:O38"/>
    <mergeCell ref="R37:R38"/>
    <mergeCell ref="T37:T38"/>
    <mergeCell ref="V37:V38"/>
    <mergeCell ref="M39:M40"/>
    <mergeCell ref="R41:R42"/>
    <mergeCell ref="T41:T42"/>
    <mergeCell ref="V41:V42"/>
    <mergeCell ref="L39:L40"/>
    <mergeCell ref="O39:O40"/>
    <mergeCell ref="R39:R40"/>
    <mergeCell ref="T39:T40"/>
    <mergeCell ref="V39:V40"/>
    <mergeCell ref="M41:M42"/>
    <mergeCell ref="T35:T36"/>
    <mergeCell ref="V35:V36"/>
    <mergeCell ref="M35:M36"/>
    <mergeCell ref="M37:M38"/>
    <mergeCell ref="I37:I38"/>
    <mergeCell ref="J37:J38"/>
    <mergeCell ref="D35:D36"/>
    <mergeCell ref="E35:E36"/>
    <mergeCell ref="I35:I36"/>
    <mergeCell ref="J35:J36"/>
    <mergeCell ref="K35:K36"/>
    <mergeCell ref="F35:F36"/>
    <mergeCell ref="F37:F38"/>
    <mergeCell ref="H37:H38"/>
    <mergeCell ref="K37:K38"/>
    <mergeCell ref="D31:D32"/>
    <mergeCell ref="E31:E32"/>
    <mergeCell ref="I31:I32"/>
    <mergeCell ref="J31:J32"/>
    <mergeCell ref="K31:K32"/>
    <mergeCell ref="K29:K30"/>
    <mergeCell ref="L29:L30"/>
    <mergeCell ref="D29:D30"/>
    <mergeCell ref="E29:E30"/>
    <mergeCell ref="I29:I30"/>
    <mergeCell ref="J29:J30"/>
    <mergeCell ref="F29:F30"/>
    <mergeCell ref="F31:F32"/>
    <mergeCell ref="L31:L32"/>
    <mergeCell ref="T29:T30"/>
    <mergeCell ref="V29:V30"/>
    <mergeCell ref="L27:L28"/>
    <mergeCell ref="O27:O28"/>
    <mergeCell ref="R27:R28"/>
    <mergeCell ref="T27:T28"/>
    <mergeCell ref="V27:V28"/>
    <mergeCell ref="I33:I34"/>
    <mergeCell ref="J33:J34"/>
    <mergeCell ref="K33:K34"/>
    <mergeCell ref="L33:L34"/>
    <mergeCell ref="M27:M28"/>
    <mergeCell ref="M29:M30"/>
    <mergeCell ref="M31:M32"/>
    <mergeCell ref="M33:M34"/>
    <mergeCell ref="O33:O34"/>
    <mergeCell ref="R33:R34"/>
    <mergeCell ref="T33:T34"/>
    <mergeCell ref="V33:V34"/>
    <mergeCell ref="O31:O32"/>
    <mergeCell ref="R31:R32"/>
    <mergeCell ref="T31:T32"/>
    <mergeCell ref="V31:V32"/>
    <mergeCell ref="F23:F24"/>
    <mergeCell ref="F25:F26"/>
    <mergeCell ref="F27:F28"/>
    <mergeCell ref="D23:D24"/>
    <mergeCell ref="E23:E24"/>
    <mergeCell ref="I23:I24"/>
    <mergeCell ref="J23:J24"/>
    <mergeCell ref="K23:K24"/>
    <mergeCell ref="D25:D26"/>
    <mergeCell ref="E25:E26"/>
    <mergeCell ref="I25:I26"/>
    <mergeCell ref="J25:J26"/>
    <mergeCell ref="H25:H26"/>
    <mergeCell ref="I27:I28"/>
    <mergeCell ref="J27:J28"/>
    <mergeCell ref="K27:K28"/>
    <mergeCell ref="K25:K26"/>
    <mergeCell ref="H23:H24"/>
    <mergeCell ref="D27:D28"/>
    <mergeCell ref="E27:E28"/>
    <mergeCell ref="T23:T24"/>
    <mergeCell ref="V23:V24"/>
    <mergeCell ref="H19:H20"/>
    <mergeCell ref="H21:H22"/>
    <mergeCell ref="L25:L26"/>
    <mergeCell ref="O25:O26"/>
    <mergeCell ref="R25:R26"/>
    <mergeCell ref="T25:T26"/>
    <mergeCell ref="V25:V26"/>
    <mergeCell ref="L23:L24"/>
    <mergeCell ref="T19:T20"/>
    <mergeCell ref="V19:V20"/>
    <mergeCell ref="V21:V22"/>
    <mergeCell ref="O19:O20"/>
    <mergeCell ref="M19:M20"/>
    <mergeCell ref="M23:M24"/>
    <mergeCell ref="M25:M26"/>
    <mergeCell ref="O14:T14"/>
    <mergeCell ref="F19:F20"/>
    <mergeCell ref="F21:F22"/>
    <mergeCell ref="B19:B20"/>
    <mergeCell ref="D19:D20"/>
    <mergeCell ref="E19:E20"/>
    <mergeCell ref="I19:I20"/>
    <mergeCell ref="J19:J20"/>
    <mergeCell ref="K19:K20"/>
    <mergeCell ref="L19:L20"/>
    <mergeCell ref="D21:D22"/>
    <mergeCell ref="E21:E22"/>
    <mergeCell ref="I21:I22"/>
    <mergeCell ref="J21:J22"/>
    <mergeCell ref="K21:K22"/>
    <mergeCell ref="L21:L22"/>
    <mergeCell ref="O21:O22"/>
    <mergeCell ref="R21:R22"/>
    <mergeCell ref="T21:T22"/>
    <mergeCell ref="M21:M22"/>
    <mergeCell ref="B15:B17"/>
    <mergeCell ref="C15:C17"/>
    <mergeCell ref="V14:V15"/>
    <mergeCell ref="E15:E18"/>
    <mergeCell ref="I15:I18"/>
    <mergeCell ref="P15:Q15"/>
    <mergeCell ref="B11:J11"/>
    <mergeCell ref="T11:V11"/>
    <mergeCell ref="H15:H18"/>
    <mergeCell ref="I12:J12"/>
    <mergeCell ref="U12:V12"/>
    <mergeCell ref="P18:Q18"/>
    <mergeCell ref="U13:V13"/>
    <mergeCell ref="R15:T15"/>
    <mergeCell ref="P16:Q16"/>
    <mergeCell ref="R16:T17"/>
    <mergeCell ref="M15:M18"/>
    <mergeCell ref="I13:J13"/>
    <mergeCell ref="D16:D18"/>
    <mergeCell ref="N16:N18"/>
    <mergeCell ref="J17:J18"/>
    <mergeCell ref="K17:K18"/>
    <mergeCell ref="L17:L18"/>
    <mergeCell ref="B13:F13"/>
    <mergeCell ref="P17:Q17"/>
    <mergeCell ref="J14:L14"/>
    <mergeCell ref="B2:G2"/>
    <mergeCell ref="B3:G4"/>
    <mergeCell ref="I3:P3"/>
    <mergeCell ref="Q3:R4"/>
    <mergeCell ref="T3:T4"/>
    <mergeCell ref="U3:U4"/>
    <mergeCell ref="B6:J6"/>
    <mergeCell ref="K6:P6"/>
    <mergeCell ref="Q6:V6"/>
    <mergeCell ref="V3:V4"/>
    <mergeCell ref="I4:P4"/>
    <mergeCell ref="B5:D5"/>
    <mergeCell ref="I5:J5"/>
    <mergeCell ref="K5:L5"/>
    <mergeCell ref="N5:P5"/>
    <mergeCell ref="B10:J10"/>
    <mergeCell ref="T10:V10"/>
    <mergeCell ref="H27:H28"/>
    <mergeCell ref="H29:H30"/>
    <mergeCell ref="H31:H32"/>
    <mergeCell ref="H33:H34"/>
    <mergeCell ref="H35:H36"/>
    <mergeCell ref="K8:S8"/>
    <mergeCell ref="K10:S10"/>
    <mergeCell ref="K9:S9"/>
    <mergeCell ref="K11:S11"/>
    <mergeCell ref="K12:S12"/>
    <mergeCell ref="K13:S13"/>
    <mergeCell ref="G12:H12"/>
    <mergeCell ref="G13:H13"/>
    <mergeCell ref="B8:G8"/>
    <mergeCell ref="I8:J8"/>
    <mergeCell ref="T8:V8"/>
    <mergeCell ref="B9:J9"/>
    <mergeCell ref="T9:V9"/>
    <mergeCell ref="L35:L36"/>
    <mergeCell ref="O35:O36"/>
    <mergeCell ref="R35:R36"/>
    <mergeCell ref="U14:U15"/>
    <mergeCell ref="B7:J7"/>
    <mergeCell ref="K7:P7"/>
    <mergeCell ref="Q7:V7"/>
    <mergeCell ref="H39:H40"/>
    <mergeCell ref="H41:H42"/>
    <mergeCell ref="H43:H44"/>
    <mergeCell ref="S19:S20"/>
    <mergeCell ref="S21:S22"/>
    <mergeCell ref="S23:S24"/>
    <mergeCell ref="S25:S26"/>
    <mergeCell ref="S27:S28"/>
    <mergeCell ref="S29:S30"/>
    <mergeCell ref="S31:S32"/>
    <mergeCell ref="S33:S34"/>
    <mergeCell ref="S35:S36"/>
    <mergeCell ref="S37:S38"/>
    <mergeCell ref="S39:S40"/>
    <mergeCell ref="S41:S42"/>
    <mergeCell ref="S43:S44"/>
    <mergeCell ref="O23:O24"/>
    <mergeCell ref="R23:R24"/>
    <mergeCell ref="R19:R20"/>
    <mergeCell ref="O29:O30"/>
    <mergeCell ref="R29:R30"/>
  </mergeCells>
  <conditionalFormatting sqref="G19 G21 G23 G25 G27 G29 G31 G33 G35 G37 G39 G41 G43 G45">
    <cfRule type="expression" dxfId="1" priority="2">
      <formula>G19&gt;F19</formula>
    </cfRule>
  </conditionalFormatting>
  <conditionalFormatting sqref="I19:I46">
    <cfRule type="expression" dxfId="0" priority="1">
      <formula>OR(AND(H19="FULL",I19&gt;68),AND(H19="HALF",I19&gt;51),AND(H19="N/A",I19&lt;&gt;0))</formula>
    </cfRule>
  </conditionalFormatting>
  <dataValidations xWindow="1149" yWindow="630" count="22">
    <dataValidation type="whole" allowBlank="1" showInputMessage="1" showErrorMessage="1" error="input is either not a whole number or is out of range_x000a_" sqref="S45 S21 S23 S25 S27 S29 S31 S33 S35 S37 S39 S41 S43" xr:uid="{A638BED4-74EB-4898-BBC3-A6BBC632FCEE}">
      <formula1>1</formula1>
      <formula2>3000</formula2>
    </dataValidation>
    <dataValidation type="custom" allowBlank="1" showInputMessage="1" showErrorMessage="1" error="excessive decimal places" promptTitle="SPLIT CELL - BOTTOM          " prompt="Enter BUSINESS EXPENSE amount described above." sqref="U20 U32 U44 U34 U46 U22 U42 U24 U26 U28 U30 U38 U40 U36" xr:uid="{6BB92C13-7E7A-4252-9549-AA47EBFE5203}">
      <formula1>((U20*100)=TRUNC(U20*100))</formula1>
    </dataValidation>
    <dataValidation type="custom" errorStyle="warning" allowBlank="1" showInputMessage="1" showErrorMessage="1" errorTitle="WARNING" error="You appear to be entering a value into a cell that is designated for descriptive informa- tion (describing the cell below).  Be advised that the contents of the current cell is not included in the claim's dollar value." promptTitle="SPLIT CELL - TOP" prompt="Briefly describe expense entered below (e.g. phone, copies, supplies).  Explain in remarks section as necessary." sqref="U19 U31 U43 U33 U37 U21 U41 U23 U25 U27 U29 U45 U39 U35" xr:uid="{A7665565-F8CC-48BB-9B71-6DE9301D4A3C}">
      <formula1>NOT(ISNONTEXT(U19))</formula1>
    </dataValidation>
    <dataValidation type="list" allowBlank="1" showInputMessage="1" showErrorMessage="1" error="INVALID STATE ABBREVIATION" prompt="Enter  2 _x000a_character_x000a_State code" sqref="T13 G13" xr:uid="{BD65A6BB-B267-43CD-BEBB-FF9AB6E29402}">
      <formula1>"AZ,CA,NV,OR"</formula1>
    </dataValidation>
    <dataValidation type="custom" showInputMessage="1" showErrorMessage="1" error="INVALID INPUT_x000a_please reenter_x000a_" promptTitle="SSAN" prompt="Enter SSAN in        _x000a_exactly the format:_x000a_NNN-NN-NNNN       _x000a_" sqref="K7" xr:uid="{4FB077BC-F37F-4C91-80C7-85F1103878BF}">
      <formula1>AND(LEN(K7)=11,ISNUMBER(VALUE(LEFT(K7,1))),MID(K7,4,1)="-",MID(K7,7,1)="-",ISNUMBER(VALUE(MID(K7,1,3))),ISNUMBER(VALUE(MID(K7,5,2))),ISNUMBER(VALUE(MID(K7,8,4))))</formula1>
    </dataValidation>
    <dataValidation type="whole" allowBlank="1" showInputMessage="1" showErrorMessage="1" error="INPUT MUST BE WHOLE NUMBER" sqref="V3:V4" xr:uid="{4AFB3CED-2A86-4C3F-9D80-37CD5FDD6D51}">
      <formula1>1</formula1>
      <formula2>200</formula2>
    </dataValidation>
    <dataValidation type="custom" allowBlank="1" showInputMessage="1" showErrorMessage="1" error="excessive decimal places" sqref="Q19:Q46 O19:O46" xr:uid="{8A6C951A-B8C9-4CE9-9AC6-FAD97FDCCC6F}">
      <formula1>((O19*100)=TRUNC(O19*100))</formula1>
    </dataValidation>
    <dataValidation type="list" errorStyle="warning" allowBlank="1" showInputMessage="1" showErrorMessage="1" errorTitle="WARNING" error="You are entering a code which is not normally valid for this cell." promptTitle="GAS, PARKING, TOLLS       " prompt="Enter code on the left and amount on the right:_x000a_G - Gas_x000a_P - Parking_x000a_T - Tolls" sqref="P19:P46" xr:uid="{FED4DFB9-12F1-4B35-A554-5BAE174A0193}">
      <formula1>$T$70:$T$72</formula1>
    </dataValidation>
    <dataValidation type="list" errorStyle="warning" allowBlank="1" showInputMessage="1" showErrorMessage="1" errorTitle="WARNING" error="You are entering a code which is not normally valid for this cell._x000a_" promptTitle="SPLIT CELL - TOP" prompt="Enter payment method: _x000a_BSA - Billed to State Agency_x000a_C - Cash_x000a_CC - Credit Card_x000a_SCC - State/Court Credit Card" sqref="N19 N39 N41 N21 N23 N25 N27 N29 N31 N33 N35 N37 N43 N45" xr:uid="{95851171-A6D1-4610-AC85-F1E19CFAE4BC}">
      <formula1>$I$70:$I$73</formula1>
    </dataValidation>
    <dataValidation type="list" errorStyle="warning" allowBlank="1" showInputMessage="1" showErrorMessage="1" errorTitle="WARNING" error="You are entering a code which is not normally valid for this cell." promptTitle="SPLIT CELL - BOTTOM" prompt="Enter type of transportation used:_x000a_A - Airline_x000a_B - Bus/BART/Light Rail/Ferry/Airport Shuttle_x000a_PC  - Privately Owned Vehicle_x000a_R - Train/Railway_x000a_RC - Rental Car_x000a_SC - State Car_x000a_T - Taxi/Uber/Lyft" sqref="N20 N46 N44 N22 N36 N34 N32 N30 N28 N26 N24 N38 N42 N40" xr:uid="{6A3D9679-916F-4395-9799-105312CE1CAB}">
      <formula1>$O$70:$O$76</formula1>
    </dataValidation>
    <dataValidation type="custom" allowBlank="1" showInputMessage="1" showErrorMessage="1" error="INVALID INPUT_x000a_please reenter" promptTitle="START TIME                      " prompt="Enter 24-hour clock_x000a_time in HHMM format._x000a_Zero fill as necessary_x000a_to maintain 4 digits." sqref="C45 C21 C23 C25 C27 C29 C31 C33 C35 C37 C39 C41 C43" xr:uid="{52CE81BA-DD03-4410-A6A0-E9BABC29A7C3}">
      <formula1>OR(AND(LEN(C21)=4,ISNUMBER(VALUE(C21)),ISNUMBER(VALUE(LEFT(C21,1))),VALUE(LEFT(C21,2))&lt;24,VALUE(RIGHT(C21,2))&lt;60),AND(LEN(C21)=4,C21="2400"))</formula1>
    </dataValidation>
    <dataValidation type="custom" allowBlank="1" showInputMessage="1" showErrorMessage="1" error="INVALID INPUT_x000a_please reenter" promptTitle="END TIME                       " prompt="Enter 24-hour clock_x000a_time in HHMM format._x000a_Zero fill as necessary_x000a_to maintain 4 digits." sqref="C20 C22 C24 C26 C28 C30 C32 C34 C36 C38 C40 C42 C44 C46" xr:uid="{275F5D19-8913-449E-9543-494A265948CA}">
      <formula1>OR(AND(LEN(C20)=4,ISNUMBER(VALUE(C20)),ISNUMBER(VALUE(LEFT(C20,1))),VALUE(LEFT(C20,2))&lt;24,VALUE(RIGHT(C20,2))&lt;60),AND(LEN(C20)=4,C20="2400"))</formula1>
    </dataValidation>
    <dataValidation type="custom" allowBlank="1" showInputMessage="1" showErrorMessage="1" error="excessive decimal places" promptTitle="TAXES and FEES" prompt="Enter lodging taxes and fees per night" sqref="G26 G20 G22 G28 G30 G32 G34 G36 G38 G40 G42 G44 G24 G46" xr:uid="{8400AA77-EB1E-476C-9D3E-C33EA06CFE91}">
      <formula1>((G20*100)=TRUNC(G20*100))</formula1>
    </dataValidation>
    <dataValidation allowBlank="1" showInputMessage="1" sqref="F19:F46" xr:uid="{DF133A71-A01E-427B-A6A5-423A076B7FB5}"/>
    <dataValidation allowBlank="1" sqref="S19:S20" xr:uid="{A1686A80-8AD5-4234-86AE-59107C282081}"/>
    <dataValidation type="decimal" allowBlank="1" showInputMessage="1" showErrorMessage="1" errorTitle="Amount Exceeded" error="Review your entries and enter the correct amount._x000a__x000a_Full Day - up to $68_x000a_Half Day - up to $51_x000a_Less than 12 hrs - $0" promptTitle="MEAL &amp; INCIDENTAL EXPENSE" prompt="M&amp;IE RATE - actual expenses up to $68 for a full day of travel, or up to $51 for the first or last day of travel. Travel of less than 12 hours is not eligible for M&amp;IE reimbursement._x000a__x000a_M&amp;IE Rate will be reduced by meals provided." sqref="I19:I46" xr:uid="{95813E01-F684-4E84-99DD-413541EEB7AF}">
      <formula1>0</formula1>
      <formula2>_xlfn.IFS(H19="FULL",68,H19="HALF",51,H19="N/A",0)</formula2>
    </dataValidation>
    <dataValidation type="custom" allowBlank="1" showInputMessage="1" showErrorMessage="1" errorTitle="DATE" error="Enter travel date in MM/DD/YY format" promptTitle="START TIME                      " prompt="Enter 24-hour clock_x000a_time in HHMM format._x000a_Zero fill as necessary_x000a_to maintain 4 digits." sqref="C19" xr:uid="{A1C11C56-EC3C-4448-9E6F-3B52D6453B02}">
      <formula1>OR(AND(LEN(C19)=4,ISNUMBER(VALUE(C19)),ISNUMBER(VALUE(LEFT(C19,1))),VALUE(LEFT(C19,2))&lt;24,VALUE(RIGHT(C19,2))&lt;60),AND(LEN(C19)=4,C19="2400"))</formula1>
    </dataValidation>
    <dataValidation type="date" operator="greaterThan" allowBlank="1" showInputMessage="1" showErrorMessage="1" errorTitle="Invalid Date Entered" error="Enter travel date in MM/DD/YY format." promptTitle="TRAVEL DATE" prompt="Enter date of travel in MM/DD/YY format." sqref="B19:B46" xr:uid="{59C3FD4A-74F1-45CD-909F-EEACE28BFBCB}">
      <formula1>1</formula1>
    </dataValidation>
    <dataValidation type="custom" allowBlank="1" showInputMessage="1" promptTitle="ROOM RATE" prompt="Enter lodging room rate per night._x000a__x000a_NOTE: Red cell indicates the amount entered is over the allowable max lodging rate. Pre-approved Max Exception Lodging Form must be submitted with the TEC or the claim must be reduced accordingly." sqref="G19 G21 G23 G25 G27 G29 G31 G33 G35 G37 G39 G41 G43 G45" xr:uid="{CD454F35-7EC3-43A8-AD77-53D35946880E}">
      <formula1>((G19*100)=TRUNC(G19*100))</formula1>
    </dataValidation>
    <dataValidation type="list" allowBlank="1" showInputMessage="1" showErrorMessage="1" error="Select from the drop down" promptTitle="DURATION" prompt="Select the duration of the trip:_x000a_FULL - Full day of travel during a multi-day trip_x000a_HALF - The first or last day of travel of multi-day trip OR a single day trip that is more than 12 but less than 24 hours_x000a_N/A - Single day trip less than 12 hours" sqref="H19:H46" xr:uid="{5E47CD1A-0EE8-4BD5-A3DB-5310E094F79A}">
      <formula1>"FULL,HALF,N/A"</formula1>
    </dataValidation>
    <dataValidation type="list" allowBlank="1" showInputMessage="1" showErrorMessage="1" error="excessive decimal places" promptTitle="MEALS PROVIDED" prompt="Enter or select &quot;X&quot; if the meal was provided." sqref="J19:L46" xr:uid="{AED2E867-0DC6-4CC9-9C5B-D6BC73D35C92}">
      <formula1>"X"</formula1>
    </dataValidation>
    <dataValidation type="whole" allowBlank="1" showInputMessage="1" showErrorMessage="1" error="input is either not a whole number or is out of range_x000a_" promptTitle="MILES DRIVEN" prompt="Enter mileage claimed for reimbursement. Vehicle license plate must be entered in Box 14. Date of travel must be entered in Column 1 for mileage rate to be calculated correctly." sqref="R19:R46" xr:uid="{7B847BD9-7F3A-48C6-9402-EAA45B2145D2}">
      <formula1>1</formula1>
      <formula2>3000</formula2>
    </dataValidation>
  </dataValidations>
  <printOptions horizontalCentered="1" verticalCentered="1"/>
  <pageMargins left="0.2" right="0.2" top="0.41" bottom="0.1" header="0" footer="0"/>
  <pageSetup scale="62" orientation="portrait" r:id="rId1"/>
  <headerFooter alignWithMargins="0"/>
  <extLst>
    <ext xmlns:x14="http://schemas.microsoft.com/office/spreadsheetml/2009/9/main" uri="{CCE6A557-97BC-4b89-ADB6-D9C93CAAB3DF}">
      <x14:dataValidations xmlns:xm="http://schemas.microsoft.com/office/excel/2006/main" xWindow="1149" yWindow="630" count="2">
        <x14:dataValidation type="list" allowBlank="1" showInputMessage="1" showErrorMessage="1" xr:uid="{84529A0E-9251-467D-B41F-AE1032EC907E}">
          <x14:formula1>
            <xm:f>'Lodging Rates'!$A$4:$A$36</xm:f>
          </x14:formula1>
          <xm:sqref>E21:E46</xm:sqref>
        </x14:dataValidation>
        <x14:dataValidation type="list" allowBlank="1" showInputMessage="1" showErrorMessage="1" prompt="Select county " xr:uid="{423992EE-9BD0-420B-A46B-3BCA36F996DB}">
          <x14:formula1>
            <xm:f>'Lodging Rates'!$A$4:$A$36</xm:f>
          </x14:formula1>
          <xm:sqref>E19:E20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A49BB-4B61-4D8D-9C52-295971B1C5B5}">
  <sheetPr codeName="Sheet3"/>
  <dimension ref="A1:AJ277"/>
  <sheetViews>
    <sheetView topLeftCell="B1" zoomScaleNormal="100" zoomScaleSheetLayoutView="100" workbookViewId="0">
      <selection activeCell="B9" sqref="B9:K11"/>
    </sheetView>
  </sheetViews>
  <sheetFormatPr defaultColWidth="8.54296875" defaultRowHeight="12.5" x14ac:dyDescent="0.25"/>
  <cols>
    <col min="1" max="1" width="1.54296875" style="32" customWidth="1"/>
    <col min="2" max="4" width="4.54296875" style="33" customWidth="1"/>
    <col min="5" max="5" width="4.453125" style="33" customWidth="1"/>
    <col min="6" max="6" width="24.54296875" style="33" customWidth="1"/>
    <col min="7" max="7" width="9.54296875" style="33" customWidth="1"/>
    <col min="8" max="10" width="8.54296875" style="33" customWidth="1"/>
    <col min="11" max="11" width="17.453125" style="33" customWidth="1"/>
    <col min="12" max="12" width="1.54296875" style="33" customWidth="1"/>
    <col min="13" max="16384" width="8.54296875" style="33"/>
  </cols>
  <sheetData>
    <row r="1" spans="2:12" ht="15" customHeight="1" x14ac:dyDescent="0.25">
      <c r="B1" s="355"/>
      <c r="C1" s="356"/>
      <c r="D1" s="356"/>
      <c r="E1" s="356"/>
      <c r="F1" s="356"/>
      <c r="G1" s="356"/>
      <c r="H1" s="356"/>
      <c r="I1" s="356"/>
      <c r="J1" s="356"/>
      <c r="K1" s="356"/>
      <c r="L1" s="32"/>
    </row>
    <row r="2" spans="2:12" ht="16.5" customHeight="1" x14ac:dyDescent="0.25">
      <c r="B2" s="357" t="s">
        <v>112</v>
      </c>
      <c r="C2" s="357"/>
      <c r="D2" s="357"/>
      <c r="E2" s="357"/>
      <c r="F2" s="357"/>
      <c r="G2" s="357"/>
      <c r="H2" s="357"/>
      <c r="I2" s="357"/>
      <c r="J2" s="357"/>
      <c r="K2" s="357"/>
      <c r="L2" s="32"/>
    </row>
    <row r="3" spans="2:12" ht="11.25" customHeight="1" x14ac:dyDescent="0.25">
      <c r="B3" s="363" t="s">
        <v>113</v>
      </c>
      <c r="C3" s="364"/>
      <c r="D3" s="364"/>
      <c r="E3" s="364"/>
      <c r="F3" s="364"/>
      <c r="G3" s="364"/>
      <c r="H3" s="364"/>
      <c r="I3" s="364"/>
      <c r="J3" s="364"/>
      <c r="K3" s="364"/>
      <c r="L3" s="32"/>
    </row>
    <row r="4" spans="2:12" ht="11.25" customHeight="1" x14ac:dyDescent="0.3">
      <c r="B4" s="73" t="s">
        <v>114</v>
      </c>
      <c r="C4" s="72"/>
      <c r="D4" s="72"/>
      <c r="E4" s="72"/>
      <c r="F4" s="72"/>
      <c r="G4" s="72"/>
      <c r="H4" s="72"/>
      <c r="I4" s="72"/>
      <c r="J4" s="72"/>
      <c r="K4" s="72"/>
      <c r="L4" s="32"/>
    </row>
    <row r="5" spans="2:12" ht="11.25" customHeight="1" x14ac:dyDescent="0.3">
      <c r="B5" s="73" t="s">
        <v>115</v>
      </c>
      <c r="C5" s="72"/>
      <c r="D5" s="72"/>
      <c r="E5" s="72"/>
      <c r="F5" s="72"/>
      <c r="G5" s="72"/>
      <c r="H5" s="72"/>
      <c r="I5" s="72"/>
      <c r="J5" s="72"/>
      <c r="K5" s="72"/>
      <c r="L5" s="32"/>
    </row>
    <row r="6" spans="2:12" x14ac:dyDescent="0.25">
      <c r="B6" s="383" t="s">
        <v>116</v>
      </c>
      <c r="C6" s="383"/>
      <c r="D6" s="383"/>
      <c r="E6" s="383"/>
      <c r="F6" s="383"/>
      <c r="G6" s="383"/>
      <c r="H6" s="383"/>
      <c r="I6" s="383"/>
      <c r="J6" s="383"/>
      <c r="K6" s="383"/>
      <c r="L6" s="32"/>
    </row>
    <row r="7" spans="2:12" ht="12.75" customHeight="1" x14ac:dyDescent="0.25">
      <c r="B7" s="383"/>
      <c r="C7" s="383"/>
      <c r="D7" s="383"/>
      <c r="E7" s="383"/>
      <c r="F7" s="383"/>
      <c r="G7" s="383"/>
      <c r="H7" s="383"/>
      <c r="I7" s="383"/>
      <c r="J7" s="383"/>
      <c r="K7" s="383"/>
      <c r="L7" s="32"/>
    </row>
    <row r="8" spans="2:12" x14ac:dyDescent="0.25">
      <c r="B8" s="36" t="s">
        <v>117</v>
      </c>
      <c r="C8" s="146"/>
      <c r="D8" s="146"/>
      <c r="E8" s="146"/>
      <c r="F8" s="146"/>
      <c r="G8" s="146"/>
      <c r="H8" s="146"/>
      <c r="I8" s="146"/>
      <c r="J8" s="146"/>
      <c r="K8" s="146"/>
      <c r="L8" s="32"/>
    </row>
    <row r="9" spans="2:12" ht="13.5" customHeight="1" x14ac:dyDescent="0.25">
      <c r="B9" s="361" t="s">
        <v>118</v>
      </c>
      <c r="C9" s="361"/>
      <c r="D9" s="361"/>
      <c r="E9" s="361"/>
      <c r="F9" s="361"/>
      <c r="G9" s="361"/>
      <c r="H9" s="361"/>
      <c r="I9" s="361"/>
      <c r="J9" s="361"/>
      <c r="K9" s="361"/>
      <c r="L9" s="32"/>
    </row>
    <row r="10" spans="2:12" ht="12.75" customHeight="1" x14ac:dyDescent="0.25">
      <c r="B10" s="361"/>
      <c r="C10" s="361"/>
      <c r="D10" s="361"/>
      <c r="E10" s="361"/>
      <c r="F10" s="361"/>
      <c r="G10" s="361"/>
      <c r="H10" s="361"/>
      <c r="I10" s="361"/>
      <c r="J10" s="361"/>
      <c r="K10" s="361"/>
      <c r="L10" s="32"/>
    </row>
    <row r="11" spans="2:12" ht="12.75" customHeight="1" x14ac:dyDescent="0.25">
      <c r="B11" s="361"/>
      <c r="C11" s="361"/>
      <c r="D11" s="361"/>
      <c r="E11" s="361"/>
      <c r="F11" s="361"/>
      <c r="G11" s="361"/>
      <c r="H11" s="361"/>
      <c r="I11" s="361"/>
      <c r="J11" s="361"/>
      <c r="K11" s="361"/>
      <c r="L11" s="32"/>
    </row>
    <row r="12" spans="2:12" ht="12.75" customHeight="1" x14ac:dyDescent="0.25">
      <c r="B12" s="41" t="s">
        <v>261</v>
      </c>
      <c r="C12" s="146"/>
      <c r="D12" s="146"/>
      <c r="E12" s="146"/>
      <c r="F12" s="146"/>
      <c r="G12" s="146"/>
      <c r="H12" s="146"/>
      <c r="I12" s="146"/>
      <c r="J12" s="146"/>
      <c r="K12" s="146"/>
      <c r="L12" s="32"/>
    </row>
    <row r="13" spans="2:12" ht="12.75" customHeight="1" x14ac:dyDescent="0.25">
      <c r="B13" s="361" t="s">
        <v>262</v>
      </c>
      <c r="C13" s="361"/>
      <c r="D13" s="361"/>
      <c r="E13" s="361"/>
      <c r="F13" s="361"/>
      <c r="G13" s="361"/>
      <c r="H13" s="361"/>
      <c r="I13" s="361"/>
      <c r="J13" s="361"/>
      <c r="K13" s="361"/>
      <c r="L13" s="32"/>
    </row>
    <row r="14" spans="2:12" x14ac:dyDescent="0.25">
      <c r="B14" s="361"/>
      <c r="C14" s="361"/>
      <c r="D14" s="361"/>
      <c r="E14" s="361"/>
      <c r="F14" s="361"/>
      <c r="G14" s="361"/>
      <c r="H14" s="361"/>
      <c r="I14" s="361"/>
      <c r="J14" s="361"/>
      <c r="K14" s="361"/>
      <c r="L14" s="32"/>
    </row>
    <row r="15" spans="2:12" x14ac:dyDescent="0.25">
      <c r="B15" s="361"/>
      <c r="C15" s="361"/>
      <c r="D15" s="361"/>
      <c r="E15" s="361"/>
      <c r="F15" s="361"/>
      <c r="G15" s="361"/>
      <c r="H15" s="361"/>
      <c r="I15" s="361"/>
      <c r="J15" s="361"/>
      <c r="K15" s="361"/>
      <c r="L15" s="32"/>
    </row>
    <row r="16" spans="2:12" x14ac:dyDescent="0.25">
      <c r="B16" s="361"/>
      <c r="C16" s="361"/>
      <c r="D16" s="361"/>
      <c r="E16" s="361"/>
      <c r="F16" s="361"/>
      <c r="G16" s="361"/>
      <c r="H16" s="361"/>
      <c r="I16" s="361"/>
      <c r="J16" s="361"/>
      <c r="K16" s="361"/>
      <c r="L16" s="32"/>
    </row>
    <row r="17" spans="1:36" s="35" customFormat="1" ht="12.75" customHeight="1" x14ac:dyDescent="0.25">
      <c r="A17" s="32"/>
      <c r="B17" s="359" t="s">
        <v>263</v>
      </c>
      <c r="C17" s="360"/>
      <c r="D17" s="360"/>
      <c r="E17" s="360"/>
      <c r="F17" s="360"/>
      <c r="G17" s="360"/>
      <c r="H17" s="360"/>
      <c r="I17" s="360"/>
      <c r="J17" s="360"/>
      <c r="K17" s="360"/>
      <c r="L17" s="32"/>
      <c r="M17" s="33"/>
      <c r="N17" s="33"/>
      <c r="O17" s="33"/>
      <c r="P17" s="33"/>
      <c r="Q17" s="33"/>
      <c r="R17" s="33"/>
      <c r="S17" s="33"/>
      <c r="T17" s="33"/>
      <c r="U17" s="33"/>
      <c r="V17" s="33"/>
      <c r="W17" s="33"/>
      <c r="X17" s="33"/>
      <c r="Y17" s="33"/>
      <c r="Z17" s="33"/>
      <c r="AA17" s="33"/>
      <c r="AB17" s="33"/>
      <c r="AC17" s="33"/>
      <c r="AD17" s="33"/>
      <c r="AE17" s="33"/>
      <c r="AF17" s="33"/>
      <c r="AG17" s="33"/>
      <c r="AH17" s="33"/>
      <c r="AI17" s="33"/>
      <c r="AJ17" s="33"/>
    </row>
    <row r="18" spans="1:36" s="35" customFormat="1" x14ac:dyDescent="0.25">
      <c r="A18" s="32"/>
      <c r="B18" s="360"/>
      <c r="C18" s="360"/>
      <c r="D18" s="360"/>
      <c r="E18" s="360"/>
      <c r="F18" s="360"/>
      <c r="G18" s="360"/>
      <c r="H18" s="360"/>
      <c r="I18" s="360"/>
      <c r="J18" s="360"/>
      <c r="K18" s="360"/>
      <c r="L18" s="32"/>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36" s="35" customFormat="1" x14ac:dyDescent="0.25">
      <c r="A19" s="32"/>
      <c r="B19" s="36"/>
      <c r="C19" s="146"/>
      <c r="D19" s="146"/>
      <c r="E19" s="146"/>
      <c r="F19" s="146"/>
      <c r="G19" s="146"/>
      <c r="H19" s="146"/>
      <c r="I19" s="146"/>
      <c r="J19" s="146"/>
      <c r="K19" s="146"/>
      <c r="L19" s="32"/>
      <c r="M19" s="33"/>
      <c r="N19" s="33"/>
      <c r="O19" s="33"/>
      <c r="P19" s="33"/>
      <c r="Q19" s="33"/>
      <c r="R19" s="33"/>
      <c r="S19" s="33"/>
      <c r="T19" s="33"/>
      <c r="U19" s="33"/>
      <c r="V19" s="33"/>
      <c r="W19" s="33"/>
      <c r="X19" s="33"/>
      <c r="Y19" s="33"/>
      <c r="Z19" s="33"/>
      <c r="AA19" s="33"/>
      <c r="AB19" s="33"/>
      <c r="AC19" s="33"/>
      <c r="AD19" s="33"/>
      <c r="AE19" s="33"/>
      <c r="AF19" s="33"/>
      <c r="AG19" s="33"/>
      <c r="AH19" s="33"/>
      <c r="AI19" s="33"/>
      <c r="AJ19" s="33"/>
    </row>
    <row r="20" spans="1:36" ht="13" x14ac:dyDescent="0.25">
      <c r="B20" s="47" t="s">
        <v>119</v>
      </c>
      <c r="C20" s="43"/>
      <c r="D20" s="43"/>
      <c r="E20" s="43"/>
      <c r="F20" s="43"/>
      <c r="G20" s="43"/>
      <c r="H20" s="43"/>
      <c r="I20" s="43"/>
      <c r="J20" s="43"/>
      <c r="K20" s="43"/>
      <c r="L20" s="32"/>
    </row>
    <row r="21" spans="1:36" x14ac:dyDescent="0.25">
      <c r="B21" s="41" t="s">
        <v>264</v>
      </c>
      <c r="C21" s="146"/>
      <c r="D21" s="146"/>
      <c r="E21" s="146"/>
      <c r="F21" s="146"/>
      <c r="G21" s="146"/>
      <c r="H21" s="146"/>
      <c r="I21" s="146"/>
      <c r="J21" s="146"/>
      <c r="K21" s="146"/>
      <c r="L21" s="32"/>
    </row>
    <row r="22" spans="1:36" ht="13" x14ac:dyDescent="0.25">
      <c r="B22" s="47" t="s">
        <v>120</v>
      </c>
      <c r="C22" s="146"/>
      <c r="D22" s="146"/>
      <c r="E22" s="146"/>
      <c r="F22" s="146"/>
      <c r="G22" s="146"/>
      <c r="H22" s="146"/>
      <c r="I22" s="146"/>
      <c r="J22" s="146"/>
      <c r="K22" s="146"/>
      <c r="L22" s="32"/>
    </row>
    <row r="23" spans="1:36" x14ac:dyDescent="0.25">
      <c r="B23" s="361" t="s">
        <v>121</v>
      </c>
      <c r="C23" s="361"/>
      <c r="D23" s="361"/>
      <c r="E23" s="361"/>
      <c r="F23" s="361"/>
      <c r="G23" s="361"/>
      <c r="H23" s="361"/>
      <c r="I23" s="361"/>
      <c r="J23" s="361"/>
      <c r="K23" s="361"/>
      <c r="L23" s="32"/>
    </row>
    <row r="24" spans="1:36" ht="12.75" customHeight="1" x14ac:dyDescent="0.25">
      <c r="B24" s="46" t="s">
        <v>265</v>
      </c>
      <c r="C24" s="42"/>
      <c r="D24" s="42"/>
      <c r="E24" s="42"/>
      <c r="F24" s="42"/>
      <c r="G24" s="42"/>
      <c r="H24" s="42"/>
      <c r="I24" s="42"/>
      <c r="J24" s="42"/>
      <c r="K24" s="42"/>
      <c r="L24" s="32"/>
    </row>
    <row r="25" spans="1:36" s="45" customFormat="1" ht="12.75" customHeight="1" x14ac:dyDescent="0.25">
      <c r="A25" s="44"/>
      <c r="B25" s="359" t="s">
        <v>278</v>
      </c>
      <c r="C25" s="359"/>
      <c r="D25" s="359"/>
      <c r="E25" s="359"/>
      <c r="F25" s="359"/>
      <c r="G25" s="359"/>
      <c r="H25" s="359"/>
      <c r="I25" s="359"/>
      <c r="J25" s="359"/>
      <c r="K25" s="359"/>
      <c r="L25" s="44"/>
    </row>
    <row r="26" spans="1:36" s="45" customFormat="1" ht="12.75" customHeight="1" x14ac:dyDescent="0.25">
      <c r="A26" s="44"/>
      <c r="B26" s="359"/>
      <c r="C26" s="359"/>
      <c r="D26" s="359"/>
      <c r="E26" s="359"/>
      <c r="F26" s="359"/>
      <c r="G26" s="359"/>
      <c r="H26" s="359"/>
      <c r="I26" s="359"/>
      <c r="J26" s="359"/>
      <c r="K26" s="359"/>
      <c r="L26" s="44"/>
    </row>
    <row r="27" spans="1:36" s="45" customFormat="1" ht="12.75" customHeight="1" x14ac:dyDescent="0.25">
      <c r="A27" s="44"/>
      <c r="B27" s="359"/>
      <c r="C27" s="359"/>
      <c r="D27" s="359"/>
      <c r="E27" s="359"/>
      <c r="F27" s="359"/>
      <c r="G27" s="359"/>
      <c r="H27" s="359"/>
      <c r="I27" s="359"/>
      <c r="J27" s="359"/>
      <c r="K27" s="359"/>
      <c r="L27" s="44"/>
    </row>
    <row r="28" spans="1:36" x14ac:dyDescent="0.25">
      <c r="B28" s="361" t="s">
        <v>266</v>
      </c>
      <c r="C28" s="361"/>
      <c r="D28" s="361"/>
      <c r="E28" s="361"/>
      <c r="F28" s="361"/>
      <c r="G28" s="361"/>
      <c r="H28" s="361"/>
      <c r="I28" s="361"/>
      <c r="J28" s="361"/>
      <c r="K28" s="361"/>
      <c r="L28" s="32"/>
    </row>
    <row r="29" spans="1:36" x14ac:dyDescent="0.25">
      <c r="B29" s="361"/>
      <c r="C29" s="361"/>
      <c r="D29" s="361"/>
      <c r="E29" s="361"/>
      <c r="F29" s="361"/>
      <c r="G29" s="361"/>
      <c r="H29" s="361"/>
      <c r="I29" s="361"/>
      <c r="J29" s="361"/>
      <c r="K29" s="361"/>
      <c r="L29" s="32"/>
    </row>
    <row r="30" spans="1:36" ht="12.75" customHeight="1" x14ac:dyDescent="0.25">
      <c r="B30" s="46" t="s">
        <v>288</v>
      </c>
      <c r="C30" s="42"/>
      <c r="D30" s="42"/>
      <c r="E30" s="42"/>
      <c r="F30" s="42"/>
      <c r="G30" s="42"/>
      <c r="H30" s="42"/>
      <c r="I30" s="42"/>
      <c r="J30" s="42"/>
      <c r="K30" s="42"/>
      <c r="L30" s="32"/>
    </row>
    <row r="31" spans="1:36" ht="12.75" customHeight="1" x14ac:dyDescent="0.25">
      <c r="B31" s="382" t="s">
        <v>290</v>
      </c>
      <c r="C31" s="382"/>
      <c r="D31" s="382"/>
      <c r="E31" s="382"/>
      <c r="F31" s="382"/>
      <c r="G31" s="382"/>
      <c r="H31" s="382"/>
      <c r="I31" s="382"/>
      <c r="J31" s="382"/>
      <c r="K31" s="382"/>
      <c r="L31" s="32"/>
    </row>
    <row r="32" spans="1:36" x14ac:dyDescent="0.25">
      <c r="B32" s="382"/>
      <c r="C32" s="382"/>
      <c r="D32" s="382"/>
      <c r="E32" s="382"/>
      <c r="F32" s="382"/>
      <c r="G32" s="382"/>
      <c r="H32" s="382"/>
      <c r="I32" s="382"/>
      <c r="J32" s="382"/>
      <c r="K32" s="382"/>
      <c r="L32" s="32"/>
    </row>
    <row r="33" spans="2:12" x14ac:dyDescent="0.25">
      <c r="B33" s="382"/>
      <c r="C33" s="382"/>
      <c r="D33" s="382"/>
      <c r="E33" s="382"/>
      <c r="F33" s="382"/>
      <c r="G33" s="382"/>
      <c r="H33" s="382"/>
      <c r="I33" s="382"/>
      <c r="J33" s="382"/>
      <c r="K33" s="382"/>
      <c r="L33" s="32"/>
    </row>
    <row r="34" spans="2:12" ht="12.75" customHeight="1" x14ac:dyDescent="0.25">
      <c r="B34" s="382" t="s">
        <v>291</v>
      </c>
      <c r="C34" s="382"/>
      <c r="D34" s="382"/>
      <c r="E34" s="382"/>
      <c r="F34" s="382"/>
      <c r="G34" s="382"/>
      <c r="H34" s="382"/>
      <c r="I34" s="382"/>
      <c r="J34" s="382"/>
      <c r="K34" s="382"/>
      <c r="L34" s="32"/>
    </row>
    <row r="35" spans="2:12" ht="12.75" customHeight="1" x14ac:dyDescent="0.25">
      <c r="B35" s="382"/>
      <c r="C35" s="382"/>
      <c r="D35" s="382"/>
      <c r="E35" s="382"/>
      <c r="F35" s="382"/>
      <c r="G35" s="382"/>
      <c r="H35" s="382"/>
      <c r="I35" s="382"/>
      <c r="J35" s="382"/>
      <c r="K35" s="382"/>
      <c r="L35" s="32"/>
    </row>
    <row r="36" spans="2:12" ht="12.75" customHeight="1" x14ac:dyDescent="0.25">
      <c r="B36" s="361" t="s">
        <v>295</v>
      </c>
      <c r="C36" s="382"/>
      <c r="D36" s="382"/>
      <c r="E36" s="382"/>
      <c r="F36" s="382"/>
      <c r="G36" s="382"/>
      <c r="H36" s="382"/>
      <c r="I36" s="382"/>
      <c r="J36" s="382"/>
      <c r="K36" s="382"/>
      <c r="L36" s="32"/>
    </row>
    <row r="37" spans="2:12" x14ac:dyDescent="0.25">
      <c r="B37" s="382"/>
      <c r="C37" s="382"/>
      <c r="D37" s="382"/>
      <c r="E37" s="382"/>
      <c r="F37" s="382"/>
      <c r="G37" s="382"/>
      <c r="H37" s="382"/>
      <c r="I37" s="382"/>
      <c r="J37" s="382"/>
      <c r="K37" s="382"/>
      <c r="L37" s="32"/>
    </row>
    <row r="38" spans="2:12" x14ac:dyDescent="0.25">
      <c r="B38" s="382"/>
      <c r="C38" s="382"/>
      <c r="D38" s="382"/>
      <c r="E38" s="382"/>
      <c r="F38" s="382"/>
      <c r="G38" s="382"/>
      <c r="H38" s="382"/>
      <c r="I38" s="382"/>
      <c r="J38" s="382"/>
      <c r="K38" s="382"/>
      <c r="L38" s="32"/>
    </row>
    <row r="39" spans="2:12" x14ac:dyDescent="0.25">
      <c r="B39" s="382"/>
      <c r="C39" s="382"/>
      <c r="D39" s="382"/>
      <c r="E39" s="382"/>
      <c r="F39" s="382"/>
      <c r="G39" s="382"/>
      <c r="H39" s="382"/>
      <c r="I39" s="382"/>
      <c r="J39" s="382"/>
      <c r="K39" s="382"/>
      <c r="L39" s="32"/>
    </row>
    <row r="40" spans="2:12" ht="12.75" customHeight="1" x14ac:dyDescent="0.25">
      <c r="B40" s="382"/>
      <c r="C40" s="382"/>
      <c r="D40" s="382"/>
      <c r="E40" s="382"/>
      <c r="F40" s="382"/>
      <c r="G40" s="382"/>
      <c r="H40" s="382"/>
      <c r="I40" s="382"/>
      <c r="J40" s="382"/>
      <c r="K40" s="382"/>
      <c r="L40" s="32"/>
    </row>
    <row r="41" spans="2:12" ht="12.75" customHeight="1" x14ac:dyDescent="0.25">
      <c r="B41" s="382" t="s">
        <v>289</v>
      </c>
      <c r="C41" s="382"/>
      <c r="D41" s="382"/>
      <c r="E41" s="382"/>
      <c r="F41" s="382"/>
      <c r="G41" s="382"/>
      <c r="H41" s="382"/>
      <c r="I41" s="382"/>
      <c r="J41" s="382"/>
      <c r="K41" s="382"/>
      <c r="L41" s="145"/>
    </row>
    <row r="42" spans="2:12" ht="12.75" customHeight="1" x14ac:dyDescent="0.25">
      <c r="B42" s="382"/>
      <c r="C42" s="382"/>
      <c r="D42" s="382"/>
      <c r="E42" s="382"/>
      <c r="F42" s="382"/>
      <c r="G42" s="382"/>
      <c r="H42" s="382"/>
      <c r="I42" s="382"/>
      <c r="J42" s="382"/>
      <c r="K42" s="382"/>
      <c r="L42" s="32"/>
    </row>
    <row r="43" spans="2:12" ht="12.75" customHeight="1" x14ac:dyDescent="0.25">
      <c r="B43" s="382"/>
      <c r="C43" s="382"/>
      <c r="D43" s="382"/>
      <c r="E43" s="382"/>
      <c r="F43" s="382"/>
      <c r="G43" s="382"/>
      <c r="H43" s="382"/>
      <c r="I43" s="382"/>
      <c r="J43" s="382"/>
      <c r="K43" s="382"/>
      <c r="L43" s="32"/>
    </row>
    <row r="44" spans="2:12" ht="12.75" customHeight="1" x14ac:dyDescent="0.25">
      <c r="B44" s="361" t="s">
        <v>296</v>
      </c>
      <c r="C44" s="382"/>
      <c r="D44" s="382"/>
      <c r="E44" s="382"/>
      <c r="F44" s="382"/>
      <c r="G44" s="382"/>
      <c r="H44" s="382"/>
      <c r="I44" s="382"/>
      <c r="J44" s="382"/>
      <c r="K44" s="382"/>
      <c r="L44" s="32"/>
    </row>
    <row r="45" spans="2:12" ht="12.75" customHeight="1" x14ac:dyDescent="0.25">
      <c r="B45" s="382"/>
      <c r="C45" s="382"/>
      <c r="D45" s="382"/>
      <c r="E45" s="382"/>
      <c r="F45" s="382"/>
      <c r="G45" s="382"/>
      <c r="H45" s="382"/>
      <c r="I45" s="382"/>
      <c r="J45" s="382"/>
      <c r="K45" s="382"/>
      <c r="L45" s="32"/>
    </row>
    <row r="46" spans="2:12" ht="12.75" customHeight="1" x14ac:dyDescent="0.25">
      <c r="B46" s="382"/>
      <c r="C46" s="382"/>
      <c r="D46" s="382"/>
      <c r="E46" s="382"/>
      <c r="F46" s="382"/>
      <c r="G46" s="382"/>
      <c r="H46" s="382"/>
      <c r="I46" s="382"/>
      <c r="J46" s="382"/>
      <c r="K46" s="382"/>
      <c r="L46" s="32"/>
    </row>
    <row r="47" spans="2:12" ht="12.75" customHeight="1" x14ac:dyDescent="0.25">
      <c r="B47" s="361" t="s">
        <v>293</v>
      </c>
      <c r="C47" s="361"/>
      <c r="D47" s="361"/>
      <c r="E47" s="361"/>
      <c r="F47" s="361"/>
      <c r="G47" s="361"/>
      <c r="H47" s="361"/>
      <c r="I47" s="361"/>
      <c r="J47" s="361"/>
      <c r="K47" s="361"/>
      <c r="L47" s="32"/>
    </row>
    <row r="48" spans="2:12" ht="12.75" customHeight="1" x14ac:dyDescent="0.25">
      <c r="B48" s="361"/>
      <c r="C48" s="361"/>
      <c r="D48" s="361"/>
      <c r="E48" s="361"/>
      <c r="F48" s="361"/>
      <c r="G48" s="361"/>
      <c r="H48" s="361"/>
      <c r="I48" s="361"/>
      <c r="J48" s="361"/>
      <c r="K48" s="361"/>
      <c r="L48" s="32"/>
    </row>
    <row r="49" spans="1:12" ht="12.75" customHeight="1" x14ac:dyDescent="0.25">
      <c r="B49" s="366" t="s">
        <v>270</v>
      </c>
      <c r="C49" s="384"/>
      <c r="D49" s="384"/>
      <c r="E49" s="384"/>
      <c r="F49" s="384"/>
      <c r="G49" s="384"/>
      <c r="H49" s="384"/>
      <c r="I49" s="384"/>
      <c r="J49" s="384"/>
      <c r="K49" s="384"/>
      <c r="L49" s="32"/>
    </row>
    <row r="50" spans="1:12" ht="12.75" customHeight="1" x14ac:dyDescent="0.25">
      <c r="B50" s="384"/>
      <c r="C50" s="384"/>
      <c r="D50" s="384"/>
      <c r="E50" s="384"/>
      <c r="F50" s="384"/>
      <c r="G50" s="384"/>
      <c r="H50" s="384"/>
      <c r="I50" s="384"/>
      <c r="J50" s="384"/>
      <c r="K50" s="384"/>
      <c r="L50" s="32"/>
    </row>
    <row r="51" spans="1:12" ht="12.75" customHeight="1" x14ac:dyDescent="0.25">
      <c r="B51" s="384"/>
      <c r="C51" s="384"/>
      <c r="D51" s="384"/>
      <c r="E51" s="384"/>
      <c r="F51" s="384"/>
      <c r="G51" s="384"/>
      <c r="H51" s="384"/>
      <c r="I51" s="384"/>
      <c r="J51" s="384"/>
      <c r="K51" s="384"/>
      <c r="L51" s="32"/>
    </row>
    <row r="52" spans="1:12" ht="12.75" customHeight="1" x14ac:dyDescent="0.25">
      <c r="B52" s="366" t="s">
        <v>286</v>
      </c>
      <c r="C52" s="366"/>
      <c r="D52" s="366"/>
      <c r="E52" s="366"/>
      <c r="F52" s="366"/>
      <c r="G52" s="366"/>
      <c r="H52" s="366"/>
      <c r="I52" s="366"/>
      <c r="J52" s="366"/>
      <c r="K52" s="366"/>
      <c r="L52" s="32"/>
    </row>
    <row r="53" spans="1:12" ht="12.75" customHeight="1" x14ac:dyDescent="0.25">
      <c r="B53" s="366"/>
      <c r="C53" s="366"/>
      <c r="D53" s="366"/>
      <c r="E53" s="366"/>
      <c r="F53" s="366"/>
      <c r="G53" s="366"/>
      <c r="H53" s="366"/>
      <c r="I53" s="366"/>
      <c r="J53" s="366"/>
      <c r="K53" s="366"/>
      <c r="L53" s="32"/>
    </row>
    <row r="54" spans="1:12" ht="12.75" customHeight="1" x14ac:dyDescent="0.25">
      <c r="B54" s="366"/>
      <c r="C54" s="366"/>
      <c r="D54" s="366"/>
      <c r="E54" s="366"/>
      <c r="F54" s="366"/>
      <c r="G54" s="366"/>
      <c r="H54" s="366"/>
      <c r="I54" s="366"/>
      <c r="J54" s="366"/>
      <c r="K54" s="366"/>
      <c r="L54" s="32"/>
    </row>
    <row r="55" spans="1:12" s="75" customFormat="1" ht="12.75" customHeight="1" x14ac:dyDescent="0.25">
      <c r="A55" s="32"/>
      <c r="B55" s="120"/>
      <c r="C55" s="373" t="s">
        <v>122</v>
      </c>
      <c r="D55" s="374"/>
      <c r="E55" s="374"/>
      <c r="F55" s="374"/>
      <c r="G55" s="374"/>
      <c r="H55" s="374"/>
      <c r="I55" s="374"/>
      <c r="J55" s="375"/>
      <c r="K55" s="120"/>
      <c r="L55" s="74"/>
    </row>
    <row r="56" spans="1:12" s="75" customFormat="1" ht="12.75" customHeight="1" x14ac:dyDescent="0.25">
      <c r="A56" s="32"/>
      <c r="B56" s="120"/>
      <c r="C56" s="379" t="s">
        <v>123</v>
      </c>
      <c r="D56" s="380"/>
      <c r="E56" s="380"/>
      <c r="F56" s="380"/>
      <c r="G56" s="380"/>
      <c r="H56" s="380"/>
      <c r="I56" s="380"/>
      <c r="J56" s="381"/>
      <c r="K56" s="120"/>
      <c r="L56" s="74"/>
    </row>
    <row r="57" spans="1:12" s="75" customFormat="1" ht="12.75" customHeight="1" x14ac:dyDescent="0.25">
      <c r="A57" s="32"/>
      <c r="B57" s="120"/>
      <c r="C57" s="373" t="s">
        <v>124</v>
      </c>
      <c r="D57" s="374"/>
      <c r="E57" s="374"/>
      <c r="F57" s="374"/>
      <c r="G57" s="374"/>
      <c r="H57" s="374"/>
      <c r="I57" s="374"/>
      <c r="J57" s="375"/>
      <c r="K57" s="120"/>
      <c r="L57" s="74"/>
    </row>
    <row r="58" spans="1:12" s="75" customFormat="1" ht="12.75" customHeight="1" x14ac:dyDescent="0.25">
      <c r="A58" s="32"/>
      <c r="B58" s="120"/>
      <c r="C58" s="370" t="s">
        <v>125</v>
      </c>
      <c r="D58" s="371"/>
      <c r="E58" s="371"/>
      <c r="F58" s="371"/>
      <c r="G58" s="371"/>
      <c r="H58" s="371"/>
      <c r="I58" s="371"/>
      <c r="J58" s="372"/>
      <c r="K58" s="120"/>
      <c r="L58" s="74"/>
    </row>
    <row r="59" spans="1:12" s="75" customFormat="1" ht="12.75" customHeight="1" x14ac:dyDescent="0.25">
      <c r="A59" s="32"/>
      <c r="B59" s="120"/>
      <c r="C59" s="373" t="s">
        <v>126</v>
      </c>
      <c r="D59" s="374"/>
      <c r="E59" s="374"/>
      <c r="F59" s="374"/>
      <c r="G59" s="374"/>
      <c r="H59" s="374"/>
      <c r="I59" s="374"/>
      <c r="J59" s="375"/>
      <c r="K59" s="120"/>
      <c r="L59" s="74"/>
    </row>
    <row r="60" spans="1:12" s="75" customFormat="1" ht="12.75" customHeight="1" x14ac:dyDescent="0.25">
      <c r="A60" s="32"/>
      <c r="B60" s="120"/>
      <c r="C60" s="376" t="s">
        <v>127</v>
      </c>
      <c r="D60" s="377"/>
      <c r="E60" s="377"/>
      <c r="F60" s="377"/>
      <c r="G60" s="377"/>
      <c r="H60" s="377"/>
      <c r="I60" s="377"/>
      <c r="J60" s="378"/>
      <c r="K60" s="120"/>
      <c r="L60" s="74"/>
    </row>
    <row r="61" spans="1:12" s="75" customFormat="1" ht="12.75" customHeight="1" x14ac:dyDescent="0.25">
      <c r="A61" s="32"/>
      <c r="B61" s="120"/>
      <c r="C61" s="370" t="s">
        <v>125</v>
      </c>
      <c r="D61" s="371"/>
      <c r="E61" s="371"/>
      <c r="F61" s="371"/>
      <c r="G61" s="371"/>
      <c r="H61" s="371"/>
      <c r="I61" s="371"/>
      <c r="J61" s="372"/>
      <c r="K61" s="120"/>
      <c r="L61" s="74"/>
    </row>
    <row r="62" spans="1:12" s="75" customFormat="1" ht="12.75" customHeight="1" x14ac:dyDescent="0.25">
      <c r="A62" s="32"/>
      <c r="B62" s="120"/>
      <c r="C62" s="376" t="s">
        <v>128</v>
      </c>
      <c r="D62" s="377"/>
      <c r="E62" s="377"/>
      <c r="F62" s="377"/>
      <c r="G62" s="377"/>
      <c r="H62" s="377"/>
      <c r="I62" s="377"/>
      <c r="J62" s="378"/>
      <c r="K62" s="120"/>
      <c r="L62" s="74"/>
    </row>
    <row r="63" spans="1:12" s="75" customFormat="1" ht="12.75" customHeight="1" x14ac:dyDescent="0.25">
      <c r="A63" s="32"/>
      <c r="B63" s="120"/>
      <c r="C63" s="370" t="s">
        <v>129</v>
      </c>
      <c r="D63" s="371"/>
      <c r="E63" s="371"/>
      <c r="F63" s="371"/>
      <c r="G63" s="371"/>
      <c r="H63" s="371"/>
      <c r="I63" s="371"/>
      <c r="J63" s="372"/>
      <c r="K63" s="120"/>
      <c r="L63" s="74"/>
    </row>
    <row r="64" spans="1:12" s="75" customFormat="1" ht="12.75" customHeight="1" x14ac:dyDescent="0.25">
      <c r="A64" s="32"/>
      <c r="B64" s="120"/>
      <c r="C64" s="376" t="s">
        <v>130</v>
      </c>
      <c r="D64" s="377"/>
      <c r="E64" s="377"/>
      <c r="F64" s="377"/>
      <c r="G64" s="377"/>
      <c r="H64" s="377"/>
      <c r="I64" s="377"/>
      <c r="J64" s="378"/>
      <c r="K64" s="120"/>
      <c r="L64" s="74"/>
    </row>
    <row r="65" spans="1:12" s="75" customFormat="1" ht="12.75" customHeight="1" x14ac:dyDescent="0.25">
      <c r="A65" s="32"/>
      <c r="B65" s="120"/>
      <c r="C65" s="370" t="s">
        <v>125</v>
      </c>
      <c r="D65" s="371"/>
      <c r="E65" s="371"/>
      <c r="F65" s="371"/>
      <c r="G65" s="371"/>
      <c r="H65" s="371"/>
      <c r="I65" s="371"/>
      <c r="J65" s="372"/>
      <c r="K65" s="120"/>
      <c r="L65" s="74"/>
    </row>
    <row r="66" spans="1:12" s="75" customFormat="1" ht="12.75" customHeight="1" x14ac:dyDescent="0.25">
      <c r="A66" s="32"/>
      <c r="B66" s="386" t="s">
        <v>297</v>
      </c>
      <c r="C66" s="386"/>
      <c r="D66" s="386"/>
      <c r="E66" s="386"/>
      <c r="F66" s="386"/>
      <c r="G66" s="386"/>
      <c r="H66" s="386"/>
      <c r="I66" s="386"/>
      <c r="J66" s="386"/>
      <c r="K66" s="386"/>
      <c r="L66" s="74"/>
    </row>
    <row r="67" spans="1:12" s="75" customFormat="1" ht="12.75" customHeight="1" x14ac:dyDescent="0.25">
      <c r="A67" s="32"/>
      <c r="B67" s="386"/>
      <c r="C67" s="386"/>
      <c r="D67" s="386"/>
      <c r="E67" s="386"/>
      <c r="F67" s="386"/>
      <c r="G67" s="386"/>
      <c r="H67" s="386"/>
      <c r="I67" s="386"/>
      <c r="J67" s="386"/>
      <c r="K67" s="386"/>
      <c r="L67" s="74"/>
    </row>
    <row r="68" spans="1:12" s="75" customFormat="1" ht="12.75" customHeight="1" x14ac:dyDescent="0.25">
      <c r="A68" s="32"/>
      <c r="B68" s="386"/>
      <c r="C68" s="386"/>
      <c r="D68" s="386"/>
      <c r="E68" s="386"/>
      <c r="F68" s="386"/>
      <c r="G68" s="386"/>
      <c r="H68" s="386"/>
      <c r="I68" s="386"/>
      <c r="J68" s="386"/>
      <c r="K68" s="386"/>
      <c r="L68" s="74"/>
    </row>
    <row r="69" spans="1:12" s="75" customFormat="1" ht="12.75" customHeight="1" x14ac:dyDescent="0.25">
      <c r="A69" s="32"/>
      <c r="B69" s="121"/>
      <c r="C69" s="121"/>
      <c r="D69" s="121"/>
      <c r="E69" s="121"/>
      <c r="F69" s="367" t="s">
        <v>298</v>
      </c>
      <c r="G69" s="368"/>
      <c r="H69" s="121"/>
      <c r="I69" s="121"/>
      <c r="J69" s="121"/>
      <c r="K69" s="121"/>
      <c r="L69" s="74"/>
    </row>
    <row r="70" spans="1:12" s="75" customFormat="1" ht="12.75" customHeight="1" x14ac:dyDescent="0.25">
      <c r="A70" s="32"/>
      <c r="B70" s="121"/>
      <c r="C70" s="121"/>
      <c r="D70" s="121"/>
      <c r="E70" s="121"/>
      <c r="F70" s="122" t="s">
        <v>131</v>
      </c>
      <c r="G70" s="123">
        <v>16</v>
      </c>
      <c r="H70" s="121"/>
      <c r="I70" s="121"/>
      <c r="J70" s="121"/>
      <c r="K70" s="121"/>
      <c r="L70" s="74"/>
    </row>
    <row r="71" spans="1:12" s="75" customFormat="1" ht="12.75" customHeight="1" x14ac:dyDescent="0.25">
      <c r="A71" s="32"/>
      <c r="B71" s="121"/>
      <c r="C71" s="121"/>
      <c r="D71" s="121"/>
      <c r="E71" s="121"/>
      <c r="F71" s="122" t="s">
        <v>132</v>
      </c>
      <c r="G71" s="123">
        <v>19</v>
      </c>
      <c r="H71" s="121"/>
      <c r="I71" s="121"/>
      <c r="J71" s="121"/>
      <c r="K71" s="121"/>
      <c r="L71" s="74"/>
    </row>
    <row r="72" spans="1:12" s="75" customFormat="1" ht="12.75" customHeight="1" x14ac:dyDescent="0.25">
      <c r="A72" s="32"/>
      <c r="B72" s="121"/>
      <c r="C72" s="121"/>
      <c r="D72" s="121"/>
      <c r="E72" s="121"/>
      <c r="F72" s="124" t="s">
        <v>133</v>
      </c>
      <c r="G72" s="125">
        <v>28</v>
      </c>
      <c r="H72" s="121"/>
      <c r="I72" s="121"/>
      <c r="J72" s="121"/>
      <c r="K72" s="121"/>
      <c r="L72" s="74"/>
    </row>
    <row r="73" spans="1:12" s="75" customFormat="1" ht="12.75" customHeight="1" x14ac:dyDescent="0.25">
      <c r="A73" s="32"/>
      <c r="B73" s="126" t="s">
        <v>287</v>
      </c>
      <c r="C73" s="127"/>
      <c r="D73" s="127"/>
      <c r="E73" s="127"/>
      <c r="F73" s="127"/>
      <c r="G73" s="127"/>
      <c r="H73" s="127"/>
      <c r="I73" s="127"/>
      <c r="J73" s="127"/>
      <c r="K73" s="127"/>
      <c r="L73" s="74"/>
    </row>
    <row r="74" spans="1:12" ht="13" x14ac:dyDescent="0.3">
      <c r="B74" s="36" t="s">
        <v>280</v>
      </c>
      <c r="C74" s="34"/>
      <c r="D74" s="34"/>
      <c r="E74" s="34"/>
      <c r="F74" s="34"/>
      <c r="G74" s="34"/>
      <c r="H74" s="34"/>
      <c r="I74" s="34"/>
      <c r="J74" s="34"/>
      <c r="K74" s="34"/>
      <c r="L74" s="32"/>
    </row>
    <row r="75" spans="1:12" ht="12.75" customHeight="1" x14ac:dyDescent="0.25">
      <c r="B75" s="361" t="s">
        <v>134</v>
      </c>
      <c r="C75" s="361"/>
      <c r="D75" s="361"/>
      <c r="E75" s="361"/>
      <c r="F75" s="361"/>
      <c r="G75" s="361"/>
      <c r="H75" s="361"/>
      <c r="I75" s="361"/>
      <c r="J75" s="361"/>
      <c r="K75" s="361"/>
      <c r="L75" s="32"/>
    </row>
    <row r="76" spans="1:12" x14ac:dyDescent="0.25">
      <c r="B76" s="361"/>
      <c r="C76" s="361"/>
      <c r="D76" s="361"/>
      <c r="E76" s="361"/>
      <c r="F76" s="361"/>
      <c r="G76" s="361"/>
      <c r="H76" s="361"/>
      <c r="I76" s="361"/>
      <c r="J76" s="361"/>
      <c r="K76" s="361"/>
      <c r="L76" s="32"/>
    </row>
    <row r="77" spans="1:12" x14ac:dyDescent="0.25">
      <c r="B77" s="361"/>
      <c r="C77" s="361"/>
      <c r="D77" s="361"/>
      <c r="E77" s="361"/>
      <c r="F77" s="361"/>
      <c r="G77" s="361"/>
      <c r="H77" s="361"/>
      <c r="I77" s="361"/>
      <c r="J77" s="361"/>
      <c r="K77" s="361"/>
      <c r="L77" s="32"/>
    </row>
    <row r="78" spans="1:12" x14ac:dyDescent="0.25">
      <c r="B78" s="361"/>
      <c r="C78" s="361"/>
      <c r="D78" s="361"/>
      <c r="E78" s="361"/>
      <c r="F78" s="361"/>
      <c r="G78" s="361"/>
      <c r="H78" s="361"/>
      <c r="I78" s="361"/>
      <c r="J78" s="361"/>
      <c r="K78" s="361"/>
      <c r="L78" s="32"/>
    </row>
    <row r="79" spans="1:12" ht="12.75" customHeight="1" x14ac:dyDescent="0.3">
      <c r="B79" s="385" t="s">
        <v>135</v>
      </c>
      <c r="C79" s="385"/>
      <c r="D79" s="385"/>
      <c r="E79" s="385"/>
      <c r="F79" s="385"/>
      <c r="G79" s="385"/>
      <c r="H79" s="385"/>
      <c r="I79" s="385"/>
      <c r="J79" s="385"/>
      <c r="K79" s="385"/>
      <c r="L79" s="32"/>
    </row>
    <row r="80" spans="1:12" ht="12.75" customHeight="1" x14ac:dyDescent="0.25">
      <c r="B80" s="361" t="s">
        <v>136</v>
      </c>
      <c r="C80" s="361"/>
      <c r="D80" s="361"/>
      <c r="E80" s="361"/>
      <c r="F80" s="361"/>
      <c r="G80" s="361"/>
      <c r="H80" s="361"/>
      <c r="I80" s="361"/>
      <c r="J80" s="361"/>
      <c r="K80" s="361"/>
      <c r="L80" s="32"/>
    </row>
    <row r="81" spans="2:12" x14ac:dyDescent="0.25">
      <c r="B81" s="361"/>
      <c r="C81" s="361"/>
      <c r="D81" s="361"/>
      <c r="E81" s="361"/>
      <c r="F81" s="361"/>
      <c r="G81" s="361"/>
      <c r="H81" s="361"/>
      <c r="I81" s="361"/>
      <c r="J81" s="361"/>
      <c r="K81" s="361"/>
      <c r="L81" s="32"/>
    </row>
    <row r="82" spans="2:12" x14ac:dyDescent="0.25">
      <c r="B82" s="361"/>
      <c r="C82" s="361"/>
      <c r="D82" s="361"/>
      <c r="E82" s="361"/>
      <c r="F82" s="361"/>
      <c r="G82" s="361"/>
      <c r="H82" s="361"/>
      <c r="I82" s="361"/>
      <c r="J82" s="361"/>
      <c r="K82" s="361"/>
      <c r="L82" s="32"/>
    </row>
    <row r="83" spans="2:12" x14ac:dyDescent="0.25">
      <c r="B83" s="361"/>
      <c r="C83" s="361"/>
      <c r="D83" s="361"/>
      <c r="E83" s="361"/>
      <c r="F83" s="361"/>
      <c r="G83" s="361"/>
      <c r="H83" s="361"/>
      <c r="I83" s="361"/>
      <c r="J83" s="361"/>
      <c r="K83" s="361"/>
      <c r="L83" s="32"/>
    </row>
    <row r="84" spans="2:12" ht="12.75" customHeight="1" x14ac:dyDescent="0.25">
      <c r="B84" s="46" t="s">
        <v>137</v>
      </c>
      <c r="C84" s="46"/>
      <c r="D84" s="46"/>
      <c r="E84" s="46"/>
      <c r="F84" s="46"/>
      <c r="G84" s="46"/>
      <c r="H84" s="46"/>
      <c r="I84" s="46"/>
      <c r="J84" s="46"/>
      <c r="K84" s="46"/>
      <c r="L84" s="32"/>
    </row>
    <row r="85" spans="2:12" ht="13" x14ac:dyDescent="0.25">
      <c r="B85" s="41" t="s">
        <v>138</v>
      </c>
      <c r="C85" s="41"/>
      <c r="D85" s="41"/>
      <c r="E85" s="41"/>
      <c r="F85" s="41"/>
      <c r="G85" s="41"/>
      <c r="H85" s="41"/>
      <c r="I85" s="41"/>
      <c r="J85" s="41"/>
      <c r="K85" s="41"/>
      <c r="L85" s="32"/>
    </row>
    <row r="86" spans="2:12" x14ac:dyDescent="0.25">
      <c r="B86" s="46" t="s">
        <v>139</v>
      </c>
      <c r="C86" s="46"/>
      <c r="D86" s="46"/>
      <c r="E86" s="46"/>
      <c r="F86" s="46"/>
      <c r="G86" s="46"/>
      <c r="H86" s="46"/>
      <c r="I86" s="46"/>
      <c r="J86" s="46"/>
      <c r="K86" s="46"/>
      <c r="L86" s="32"/>
    </row>
    <row r="87" spans="2:12" x14ac:dyDescent="0.25">
      <c r="B87" s="361" t="s">
        <v>140</v>
      </c>
      <c r="C87" s="361"/>
      <c r="D87" s="361"/>
      <c r="E87" s="361"/>
      <c r="F87" s="361"/>
      <c r="G87" s="361"/>
      <c r="H87" s="361"/>
      <c r="I87" s="361"/>
      <c r="J87" s="361"/>
      <c r="K87" s="361"/>
      <c r="L87" s="32"/>
    </row>
    <row r="88" spans="2:12" x14ac:dyDescent="0.25">
      <c r="B88" s="361"/>
      <c r="C88" s="361"/>
      <c r="D88" s="361"/>
      <c r="E88" s="361"/>
      <c r="F88" s="361"/>
      <c r="G88" s="361"/>
      <c r="H88" s="361"/>
      <c r="I88" s="361"/>
      <c r="J88" s="361"/>
      <c r="K88" s="361"/>
      <c r="L88" s="32"/>
    </row>
    <row r="89" spans="2:12" ht="12.75" customHeight="1" x14ac:dyDescent="0.25">
      <c r="B89" s="361" t="s">
        <v>141</v>
      </c>
      <c r="C89" s="361"/>
      <c r="D89" s="361"/>
      <c r="E89" s="361"/>
      <c r="F89" s="361"/>
      <c r="G89" s="361"/>
      <c r="H89" s="361"/>
      <c r="I89" s="361"/>
      <c r="J89" s="361"/>
      <c r="K89" s="361"/>
      <c r="L89" s="32"/>
    </row>
    <row r="90" spans="2:12" x14ac:dyDescent="0.25">
      <c r="B90" s="361"/>
      <c r="C90" s="361"/>
      <c r="D90" s="361"/>
      <c r="E90" s="361"/>
      <c r="F90" s="361"/>
      <c r="G90" s="361"/>
      <c r="H90" s="361"/>
      <c r="I90" s="361"/>
      <c r="J90" s="361"/>
      <c r="K90" s="361"/>
      <c r="L90" s="32"/>
    </row>
    <row r="91" spans="2:12" x14ac:dyDescent="0.25">
      <c r="B91" s="361" t="s">
        <v>142</v>
      </c>
      <c r="C91" s="361"/>
      <c r="D91" s="361"/>
      <c r="E91" s="361"/>
      <c r="F91" s="361"/>
      <c r="G91" s="361"/>
      <c r="H91" s="361"/>
      <c r="I91" s="361"/>
      <c r="J91" s="361"/>
      <c r="K91" s="361"/>
      <c r="L91" s="32"/>
    </row>
    <row r="92" spans="2:12" x14ac:dyDescent="0.25">
      <c r="B92" s="361"/>
      <c r="C92" s="361"/>
      <c r="D92" s="361"/>
      <c r="E92" s="361"/>
      <c r="F92" s="361"/>
      <c r="G92" s="361"/>
      <c r="H92" s="361"/>
      <c r="I92" s="361"/>
      <c r="J92" s="361"/>
      <c r="K92" s="361"/>
      <c r="L92" s="32"/>
    </row>
    <row r="93" spans="2:12" x14ac:dyDescent="0.25">
      <c r="B93" s="361" t="s">
        <v>143</v>
      </c>
      <c r="C93" s="361"/>
      <c r="D93" s="361"/>
      <c r="E93" s="361"/>
      <c r="F93" s="361"/>
      <c r="G93" s="361"/>
      <c r="H93" s="361"/>
      <c r="I93" s="361"/>
      <c r="J93" s="361"/>
      <c r="K93" s="361"/>
      <c r="L93" s="32"/>
    </row>
    <row r="94" spans="2:12" x14ac:dyDescent="0.25">
      <c r="B94" s="361"/>
      <c r="C94" s="361"/>
      <c r="D94" s="361"/>
      <c r="E94" s="361"/>
      <c r="F94" s="361"/>
      <c r="G94" s="361"/>
      <c r="H94" s="361"/>
      <c r="I94" s="361"/>
      <c r="J94" s="361"/>
      <c r="K94" s="361"/>
      <c r="L94" s="32"/>
    </row>
    <row r="95" spans="2:12" ht="12.75" customHeight="1" x14ac:dyDescent="0.25">
      <c r="B95" s="361" t="s">
        <v>299</v>
      </c>
      <c r="C95" s="361"/>
      <c r="D95" s="361"/>
      <c r="E95" s="361"/>
      <c r="F95" s="361"/>
      <c r="G95" s="361"/>
      <c r="H95" s="361"/>
      <c r="I95" s="361"/>
      <c r="J95" s="361"/>
      <c r="K95" s="361"/>
      <c r="L95" s="32"/>
    </row>
    <row r="96" spans="2:12" x14ac:dyDescent="0.25">
      <c r="B96" s="361"/>
      <c r="C96" s="361"/>
      <c r="D96" s="361"/>
      <c r="E96" s="361"/>
      <c r="F96" s="361"/>
      <c r="G96" s="361"/>
      <c r="H96" s="361"/>
      <c r="I96" s="361"/>
      <c r="J96" s="361"/>
      <c r="K96" s="361"/>
      <c r="L96" s="32"/>
    </row>
    <row r="97" spans="2:12" x14ac:dyDescent="0.25">
      <c r="B97" s="361"/>
      <c r="C97" s="361"/>
      <c r="D97" s="361"/>
      <c r="E97" s="361"/>
      <c r="F97" s="361"/>
      <c r="G97" s="361"/>
      <c r="H97" s="361"/>
      <c r="I97" s="361"/>
      <c r="J97" s="361"/>
      <c r="K97" s="361"/>
      <c r="L97" s="32"/>
    </row>
    <row r="98" spans="2:12" x14ac:dyDescent="0.25">
      <c r="B98" s="361"/>
      <c r="C98" s="361"/>
      <c r="D98" s="361"/>
      <c r="E98" s="361"/>
      <c r="F98" s="361"/>
      <c r="G98" s="361"/>
      <c r="H98" s="361"/>
      <c r="I98" s="361"/>
      <c r="J98" s="361"/>
      <c r="K98" s="361"/>
      <c r="L98" s="32"/>
    </row>
    <row r="99" spans="2:12" x14ac:dyDescent="0.25">
      <c r="B99" s="361"/>
      <c r="C99" s="361"/>
      <c r="D99" s="361"/>
      <c r="E99" s="361"/>
      <c r="F99" s="361"/>
      <c r="G99" s="361"/>
      <c r="H99" s="361"/>
      <c r="I99" s="361"/>
      <c r="J99" s="361"/>
      <c r="K99" s="361"/>
      <c r="L99" s="32"/>
    </row>
    <row r="100" spans="2:12" x14ac:dyDescent="0.25">
      <c r="B100" s="361"/>
      <c r="C100" s="361"/>
      <c r="D100" s="361"/>
      <c r="E100" s="361"/>
      <c r="F100" s="361"/>
      <c r="G100" s="361"/>
      <c r="H100" s="361"/>
      <c r="I100" s="361"/>
      <c r="J100" s="361"/>
      <c r="K100" s="361"/>
      <c r="L100" s="32"/>
    </row>
    <row r="101" spans="2:12" ht="12.75" customHeight="1" x14ac:dyDescent="0.25">
      <c r="B101" s="361" t="s">
        <v>144</v>
      </c>
      <c r="C101" s="361"/>
      <c r="D101" s="361"/>
      <c r="E101" s="361"/>
      <c r="F101" s="361"/>
      <c r="G101" s="361"/>
      <c r="H101" s="361"/>
      <c r="I101" s="361"/>
      <c r="J101" s="361"/>
      <c r="K101" s="361"/>
      <c r="L101" s="32"/>
    </row>
    <row r="102" spans="2:12" x14ac:dyDescent="0.25">
      <c r="B102" s="361"/>
      <c r="C102" s="361"/>
      <c r="D102" s="361"/>
      <c r="E102" s="361"/>
      <c r="F102" s="361"/>
      <c r="G102" s="361"/>
      <c r="H102" s="361"/>
      <c r="I102" s="361"/>
      <c r="J102" s="361"/>
      <c r="K102" s="361"/>
      <c r="L102" s="32"/>
    </row>
    <row r="103" spans="2:12" x14ac:dyDescent="0.25">
      <c r="B103" s="361"/>
      <c r="C103" s="361"/>
      <c r="D103" s="361"/>
      <c r="E103" s="361"/>
      <c r="F103" s="361"/>
      <c r="G103" s="361"/>
      <c r="H103" s="361"/>
      <c r="I103" s="361"/>
      <c r="J103" s="361"/>
      <c r="K103" s="361"/>
      <c r="L103" s="32"/>
    </row>
    <row r="104" spans="2:12" x14ac:dyDescent="0.25">
      <c r="B104" s="362" t="s">
        <v>145</v>
      </c>
      <c r="C104" s="362"/>
      <c r="D104" s="362"/>
      <c r="E104" s="362"/>
      <c r="F104" s="362"/>
      <c r="G104" s="362"/>
      <c r="H104" s="362"/>
      <c r="I104" s="362"/>
      <c r="J104" s="362"/>
      <c r="K104" s="362"/>
      <c r="L104" s="32"/>
    </row>
    <row r="105" spans="2:12" x14ac:dyDescent="0.25">
      <c r="B105" s="362"/>
      <c r="C105" s="362"/>
      <c r="D105" s="362"/>
      <c r="E105" s="362"/>
      <c r="F105" s="362"/>
      <c r="G105" s="362"/>
      <c r="H105" s="362"/>
      <c r="I105" s="362"/>
      <c r="J105" s="362"/>
      <c r="K105" s="362"/>
      <c r="L105" s="32"/>
    </row>
    <row r="106" spans="2:12" ht="13" x14ac:dyDescent="0.3">
      <c r="B106" s="36" t="s">
        <v>146</v>
      </c>
      <c r="C106" s="34"/>
      <c r="D106" s="34"/>
      <c r="E106" s="34"/>
      <c r="F106" s="34"/>
      <c r="G106" s="34"/>
      <c r="H106" s="34"/>
      <c r="I106" s="34"/>
      <c r="J106" s="34"/>
      <c r="K106" s="34"/>
      <c r="L106" s="32"/>
    </row>
    <row r="107" spans="2:12" ht="13" x14ac:dyDescent="0.3">
      <c r="B107" s="36" t="s">
        <v>147</v>
      </c>
      <c r="C107" s="34"/>
      <c r="D107" s="34"/>
      <c r="E107" s="34"/>
      <c r="F107" s="34"/>
      <c r="G107" s="34"/>
      <c r="H107" s="34"/>
      <c r="I107" s="34"/>
      <c r="J107" s="34"/>
      <c r="K107" s="34"/>
      <c r="L107" s="32"/>
    </row>
    <row r="108" spans="2:12" x14ac:dyDescent="0.25">
      <c r="B108" s="362" t="s">
        <v>148</v>
      </c>
      <c r="C108" s="362"/>
      <c r="D108" s="362"/>
      <c r="E108" s="362"/>
      <c r="F108" s="362"/>
      <c r="G108" s="362"/>
      <c r="H108" s="362"/>
      <c r="I108" s="362"/>
      <c r="J108" s="362"/>
      <c r="K108" s="362"/>
      <c r="L108" s="32"/>
    </row>
    <row r="109" spans="2:12" x14ac:dyDescent="0.25">
      <c r="B109" s="362"/>
      <c r="C109" s="362"/>
      <c r="D109" s="362"/>
      <c r="E109" s="362"/>
      <c r="F109" s="362"/>
      <c r="G109" s="362"/>
      <c r="H109" s="362"/>
      <c r="I109" s="362"/>
      <c r="J109" s="362"/>
      <c r="K109" s="362"/>
      <c r="L109" s="32"/>
    </row>
    <row r="110" spans="2:12" ht="13" x14ac:dyDescent="0.3">
      <c r="B110" s="36" t="s">
        <v>271</v>
      </c>
      <c r="C110" s="147"/>
      <c r="D110" s="147"/>
      <c r="E110" s="147"/>
      <c r="F110" s="147"/>
      <c r="G110" s="147"/>
      <c r="H110" s="147"/>
      <c r="I110" s="147"/>
      <c r="J110" s="147"/>
      <c r="K110" s="147"/>
      <c r="L110" s="32"/>
    </row>
    <row r="111" spans="2:12" x14ac:dyDescent="0.25">
      <c r="B111" s="361" t="s">
        <v>150</v>
      </c>
      <c r="C111" s="361"/>
      <c r="D111" s="361"/>
      <c r="E111" s="361"/>
      <c r="F111" s="361"/>
      <c r="G111" s="361"/>
      <c r="H111" s="361"/>
      <c r="I111" s="361"/>
      <c r="J111" s="361"/>
      <c r="K111" s="361"/>
      <c r="L111" s="32"/>
    </row>
    <row r="112" spans="2:12" x14ac:dyDescent="0.25">
      <c r="B112" s="361"/>
      <c r="C112" s="361"/>
      <c r="D112" s="361"/>
      <c r="E112" s="361"/>
      <c r="F112" s="361"/>
      <c r="G112" s="361"/>
      <c r="H112" s="361"/>
      <c r="I112" s="361"/>
      <c r="J112" s="361"/>
      <c r="K112" s="361"/>
      <c r="L112" s="32"/>
    </row>
    <row r="113" spans="2:12" ht="12.75" customHeight="1" x14ac:dyDescent="0.25">
      <c r="B113" s="361" t="s">
        <v>151</v>
      </c>
      <c r="C113" s="361"/>
      <c r="D113" s="361"/>
      <c r="E113" s="361"/>
      <c r="F113" s="361"/>
      <c r="G113" s="361"/>
      <c r="H113" s="361"/>
      <c r="I113" s="361"/>
      <c r="J113" s="361"/>
      <c r="K113" s="361"/>
      <c r="L113" s="32"/>
    </row>
    <row r="114" spans="2:12" x14ac:dyDescent="0.25">
      <c r="B114" s="361"/>
      <c r="C114" s="361"/>
      <c r="D114" s="361"/>
      <c r="E114" s="361"/>
      <c r="F114" s="361"/>
      <c r="G114" s="361"/>
      <c r="H114" s="361"/>
      <c r="I114" s="361"/>
      <c r="J114" s="361"/>
      <c r="K114" s="361"/>
      <c r="L114" s="32"/>
    </row>
    <row r="115" spans="2:12" x14ac:dyDescent="0.25">
      <c r="B115" s="361"/>
      <c r="C115" s="361"/>
      <c r="D115" s="361"/>
      <c r="E115" s="361"/>
      <c r="F115" s="361"/>
      <c r="G115" s="361"/>
      <c r="H115" s="361"/>
      <c r="I115" s="361"/>
      <c r="J115" s="361"/>
      <c r="K115" s="361"/>
      <c r="L115" s="32"/>
    </row>
    <row r="116" spans="2:12" x14ac:dyDescent="0.25">
      <c r="B116" s="41" t="s">
        <v>152</v>
      </c>
      <c r="C116" s="146"/>
      <c r="D116" s="146"/>
      <c r="E116" s="146"/>
      <c r="F116" s="146"/>
      <c r="G116" s="146"/>
      <c r="H116" s="146"/>
      <c r="I116" s="146"/>
      <c r="J116" s="146"/>
      <c r="K116" s="146"/>
      <c r="L116" s="32"/>
    </row>
    <row r="117" spans="2:12" ht="12.75" customHeight="1" x14ac:dyDescent="0.3">
      <c r="B117" s="36" t="s">
        <v>272</v>
      </c>
      <c r="C117" s="119"/>
      <c r="D117" s="119"/>
      <c r="E117" s="119"/>
      <c r="F117" s="119"/>
      <c r="G117" s="119"/>
      <c r="H117" s="119"/>
      <c r="I117" s="119"/>
      <c r="J117" s="119"/>
      <c r="K117" s="119"/>
      <c r="L117" s="32"/>
    </row>
    <row r="118" spans="2:12" x14ac:dyDescent="0.25">
      <c r="B118" s="362" t="s">
        <v>273</v>
      </c>
      <c r="C118" s="362"/>
      <c r="D118" s="362"/>
      <c r="E118" s="362"/>
      <c r="F118" s="362"/>
      <c r="G118" s="362"/>
      <c r="H118" s="362"/>
      <c r="I118" s="362"/>
      <c r="J118" s="362"/>
      <c r="K118" s="362"/>
      <c r="L118" s="32"/>
    </row>
    <row r="119" spans="2:12" x14ac:dyDescent="0.25">
      <c r="B119" s="362"/>
      <c r="C119" s="362"/>
      <c r="D119" s="362"/>
      <c r="E119" s="362"/>
      <c r="F119" s="362"/>
      <c r="G119" s="362"/>
      <c r="H119" s="362"/>
      <c r="I119" s="362"/>
      <c r="J119" s="362"/>
      <c r="K119" s="362"/>
      <c r="L119" s="32"/>
    </row>
    <row r="120" spans="2:12" x14ac:dyDescent="0.25">
      <c r="B120" s="362" t="s">
        <v>149</v>
      </c>
      <c r="C120" s="362"/>
      <c r="D120" s="362"/>
      <c r="E120" s="362"/>
      <c r="F120" s="362"/>
      <c r="G120" s="362"/>
      <c r="H120" s="362"/>
      <c r="I120" s="362"/>
      <c r="J120" s="362"/>
      <c r="K120" s="362"/>
      <c r="L120" s="32"/>
    </row>
    <row r="121" spans="2:12" x14ac:dyDescent="0.25">
      <c r="B121" s="362"/>
      <c r="C121" s="362"/>
      <c r="D121" s="362"/>
      <c r="E121" s="362"/>
      <c r="F121" s="362"/>
      <c r="G121" s="362"/>
      <c r="H121" s="362"/>
      <c r="I121" s="362"/>
      <c r="J121" s="362"/>
      <c r="K121" s="362"/>
      <c r="L121" s="32"/>
    </row>
    <row r="122" spans="2:12" ht="13" x14ac:dyDescent="0.3">
      <c r="B122" s="36" t="s">
        <v>279</v>
      </c>
      <c r="C122" s="34"/>
      <c r="D122" s="34"/>
      <c r="E122" s="34"/>
      <c r="F122" s="34"/>
      <c r="G122" s="34"/>
      <c r="H122" s="34"/>
      <c r="I122" s="34"/>
      <c r="J122" s="34"/>
      <c r="K122" s="34"/>
      <c r="L122" s="32"/>
    </row>
    <row r="123" spans="2:12" ht="13" x14ac:dyDescent="0.3">
      <c r="B123" s="36" t="s">
        <v>153</v>
      </c>
      <c r="C123" s="34"/>
      <c r="D123" s="34"/>
      <c r="E123" s="34"/>
      <c r="F123" s="34"/>
      <c r="G123" s="34"/>
      <c r="H123" s="34"/>
      <c r="I123" s="34"/>
      <c r="J123" s="34"/>
      <c r="K123" s="34"/>
      <c r="L123" s="32"/>
    </row>
    <row r="124" spans="2:12" ht="12.75" customHeight="1" x14ac:dyDescent="0.25">
      <c r="B124" s="46" t="s">
        <v>154</v>
      </c>
      <c r="C124" s="42"/>
      <c r="D124" s="42"/>
      <c r="E124" s="42"/>
      <c r="F124" s="42"/>
      <c r="G124" s="42"/>
      <c r="H124" s="42"/>
      <c r="I124" s="42"/>
      <c r="J124" s="42"/>
      <c r="K124" s="42"/>
      <c r="L124" s="32"/>
    </row>
    <row r="125" spans="2:12" ht="12.75" customHeight="1" x14ac:dyDescent="0.25">
      <c r="B125" s="365" t="s">
        <v>155</v>
      </c>
      <c r="C125" s="365"/>
      <c r="D125" s="365"/>
      <c r="E125" s="365"/>
      <c r="F125" s="365"/>
      <c r="G125" s="365"/>
      <c r="H125" s="365"/>
      <c r="I125" s="365"/>
      <c r="J125" s="365"/>
      <c r="K125" s="365"/>
      <c r="L125" s="32"/>
    </row>
    <row r="126" spans="2:12" ht="12.75" customHeight="1" x14ac:dyDescent="0.25">
      <c r="B126" s="46" t="s">
        <v>156</v>
      </c>
      <c r="C126" s="42"/>
      <c r="D126" s="42"/>
      <c r="E126" s="42"/>
      <c r="F126" s="42"/>
      <c r="G126" s="42"/>
      <c r="H126" s="42"/>
      <c r="I126" s="42"/>
      <c r="J126" s="42"/>
      <c r="K126" s="42"/>
      <c r="L126" s="32"/>
    </row>
    <row r="127" spans="2:12" ht="12.75" customHeight="1" x14ac:dyDescent="0.25">
      <c r="B127" s="369" t="s">
        <v>157</v>
      </c>
      <c r="C127" s="369"/>
      <c r="D127" s="369"/>
      <c r="E127" s="369"/>
      <c r="F127" s="369"/>
      <c r="G127" s="369"/>
      <c r="H127" s="369"/>
      <c r="I127" s="369"/>
      <c r="J127" s="369"/>
      <c r="K127" s="369"/>
      <c r="L127" s="32"/>
    </row>
    <row r="128" spans="2:12" ht="12.75" customHeight="1" x14ac:dyDescent="0.25">
      <c r="B128" s="369"/>
      <c r="C128" s="369"/>
      <c r="D128" s="369"/>
      <c r="E128" s="369"/>
      <c r="F128" s="369"/>
      <c r="G128" s="369"/>
      <c r="H128" s="369"/>
      <c r="I128" s="369"/>
      <c r="J128" s="369"/>
      <c r="K128" s="369"/>
      <c r="L128" s="32"/>
    </row>
    <row r="129" spans="2:12" ht="12.75" customHeight="1" x14ac:dyDescent="0.25">
      <c r="B129" s="361" t="s">
        <v>276</v>
      </c>
      <c r="C129" s="361"/>
      <c r="D129" s="361"/>
      <c r="E129" s="361"/>
      <c r="F129" s="361"/>
      <c r="G129" s="361"/>
      <c r="H129" s="361"/>
      <c r="I129" s="361"/>
      <c r="J129" s="361"/>
      <c r="K129" s="361"/>
      <c r="L129" s="32"/>
    </row>
    <row r="130" spans="2:12" x14ac:dyDescent="0.25">
      <c r="B130" s="361"/>
      <c r="C130" s="361"/>
      <c r="D130" s="361"/>
      <c r="E130" s="361"/>
      <c r="F130" s="361"/>
      <c r="G130" s="361"/>
      <c r="H130" s="361"/>
      <c r="I130" s="361"/>
      <c r="J130" s="361"/>
      <c r="K130" s="361"/>
      <c r="L130" s="32"/>
    </row>
    <row r="131" spans="2:12" x14ac:dyDescent="0.25">
      <c r="B131" s="361"/>
      <c r="C131" s="361"/>
      <c r="D131" s="361"/>
      <c r="E131" s="361"/>
      <c r="F131" s="361"/>
      <c r="G131" s="361"/>
      <c r="H131" s="361"/>
      <c r="I131" s="361"/>
      <c r="J131" s="361"/>
      <c r="K131" s="361"/>
      <c r="L131" s="32"/>
    </row>
    <row r="132" spans="2:12" ht="12.75" customHeight="1" x14ac:dyDescent="0.25">
      <c r="B132" s="361" t="s">
        <v>277</v>
      </c>
      <c r="C132" s="361"/>
      <c r="D132" s="361"/>
      <c r="E132" s="361"/>
      <c r="F132" s="361"/>
      <c r="G132" s="361"/>
      <c r="H132" s="361"/>
      <c r="I132" s="361"/>
      <c r="J132" s="361"/>
      <c r="K132" s="361"/>
      <c r="L132" s="32"/>
    </row>
    <row r="133" spans="2:12" x14ac:dyDescent="0.25">
      <c r="B133" s="361"/>
      <c r="C133" s="361"/>
      <c r="D133" s="361"/>
      <c r="E133" s="361"/>
      <c r="F133" s="361"/>
      <c r="G133" s="361"/>
      <c r="H133" s="361"/>
      <c r="I133" s="361"/>
      <c r="J133" s="361"/>
      <c r="K133" s="361"/>
      <c r="L133" s="32"/>
    </row>
    <row r="134" spans="2:12" x14ac:dyDescent="0.25">
      <c r="B134" s="32"/>
      <c r="C134" s="32"/>
      <c r="D134" s="32"/>
      <c r="E134" s="32"/>
      <c r="F134" s="32"/>
      <c r="G134" s="32"/>
      <c r="H134" s="32"/>
      <c r="I134" s="32"/>
      <c r="J134" s="32"/>
      <c r="K134" s="32"/>
      <c r="L134" s="32"/>
    </row>
    <row r="135" spans="2:12" x14ac:dyDescent="0.25">
      <c r="B135" s="32"/>
      <c r="C135" s="32"/>
      <c r="D135" s="32"/>
      <c r="E135" s="32"/>
      <c r="F135" s="32"/>
      <c r="G135" s="32"/>
      <c r="H135" s="32"/>
      <c r="I135" s="32"/>
      <c r="J135" s="32"/>
      <c r="K135" s="32"/>
      <c r="L135" s="32"/>
    </row>
    <row r="136" spans="2:12" ht="20" x14ac:dyDescent="0.4">
      <c r="B136" s="358" t="s">
        <v>158</v>
      </c>
      <c r="C136" s="358"/>
      <c r="D136" s="358"/>
      <c r="E136" s="358"/>
      <c r="F136" s="358"/>
      <c r="G136" s="358"/>
      <c r="H136" s="358"/>
      <c r="I136" s="358"/>
      <c r="J136" s="358"/>
      <c r="K136" s="358"/>
      <c r="L136" s="32"/>
    </row>
    <row r="137" spans="2:12" x14ac:dyDescent="0.25">
      <c r="B137" s="34" t="s">
        <v>159</v>
      </c>
      <c r="C137" s="34"/>
      <c r="D137" s="34"/>
      <c r="E137" s="34"/>
      <c r="F137" s="34"/>
      <c r="G137" s="34"/>
      <c r="H137" s="34"/>
      <c r="I137" s="34"/>
      <c r="J137" s="34"/>
      <c r="K137" s="34"/>
      <c r="L137" s="32"/>
    </row>
    <row r="138" spans="2:12" x14ac:dyDescent="0.25">
      <c r="B138" s="34" t="s">
        <v>160</v>
      </c>
      <c r="C138" s="34"/>
      <c r="D138" s="34"/>
      <c r="E138" s="34"/>
      <c r="F138" s="34"/>
      <c r="G138" s="34"/>
      <c r="H138" s="34"/>
      <c r="I138" s="34"/>
      <c r="J138" s="34"/>
      <c r="K138" s="34"/>
      <c r="L138" s="32"/>
    </row>
    <row r="139" spans="2:12" x14ac:dyDescent="0.25">
      <c r="B139" s="34" t="s">
        <v>161</v>
      </c>
      <c r="C139" s="34"/>
      <c r="D139" s="34"/>
      <c r="E139" s="34"/>
      <c r="F139" s="34"/>
      <c r="G139" s="34"/>
      <c r="H139" s="34"/>
      <c r="I139" s="34"/>
      <c r="J139" s="34"/>
      <c r="K139" s="34"/>
      <c r="L139" s="32"/>
    </row>
    <row r="140" spans="2:12" ht="10.15" customHeight="1" x14ac:dyDescent="0.25">
      <c r="B140" s="34"/>
      <c r="C140" s="34"/>
      <c r="D140" s="34"/>
      <c r="E140" s="34"/>
      <c r="F140" s="34"/>
      <c r="G140" s="34"/>
      <c r="H140" s="34"/>
      <c r="I140" s="34"/>
      <c r="J140" s="34"/>
      <c r="K140" s="34"/>
      <c r="L140" s="32"/>
    </row>
    <row r="141" spans="2:12" x14ac:dyDescent="0.25">
      <c r="B141" s="34" t="s">
        <v>162</v>
      </c>
      <c r="C141" s="34"/>
      <c r="D141" s="34"/>
      <c r="E141" s="34"/>
      <c r="F141" s="34"/>
      <c r="G141" s="34"/>
      <c r="H141" s="34"/>
      <c r="I141" s="34"/>
      <c r="J141" s="34"/>
      <c r="K141" s="34"/>
      <c r="L141" s="32"/>
    </row>
    <row r="142" spans="2:12" x14ac:dyDescent="0.25">
      <c r="B142" s="34" t="s">
        <v>163</v>
      </c>
      <c r="C142" s="34"/>
      <c r="D142" s="34"/>
      <c r="E142" s="34"/>
      <c r="F142" s="34"/>
      <c r="G142" s="34"/>
      <c r="H142" s="34"/>
      <c r="I142" s="34"/>
      <c r="J142" s="34"/>
      <c r="K142" s="34"/>
      <c r="L142" s="32"/>
    </row>
    <row r="143" spans="2:12" ht="10.15" customHeight="1" x14ac:dyDescent="0.25">
      <c r="B143" s="34"/>
      <c r="C143" s="34"/>
      <c r="D143" s="34"/>
      <c r="E143" s="34"/>
      <c r="F143" s="34"/>
      <c r="G143" s="34"/>
      <c r="H143" s="34"/>
      <c r="I143" s="34"/>
      <c r="J143" s="34"/>
      <c r="K143" s="34"/>
      <c r="L143" s="32"/>
    </row>
    <row r="144" spans="2:12" x14ac:dyDescent="0.25">
      <c r="B144" s="34" t="s">
        <v>164</v>
      </c>
      <c r="C144" s="34"/>
      <c r="D144" s="34"/>
      <c r="E144" s="34"/>
      <c r="F144" s="34"/>
      <c r="G144" s="34"/>
      <c r="H144" s="34"/>
      <c r="I144" s="34"/>
      <c r="J144" s="34"/>
      <c r="K144" s="34"/>
      <c r="L144" s="32"/>
    </row>
    <row r="145" spans="2:12" x14ac:dyDescent="0.25">
      <c r="B145" s="34" t="s">
        <v>165</v>
      </c>
      <c r="C145" s="34"/>
      <c r="D145" s="34"/>
      <c r="E145" s="34"/>
      <c r="F145" s="34"/>
      <c r="G145" s="34"/>
      <c r="H145" s="34"/>
      <c r="I145" s="34"/>
      <c r="J145" s="34"/>
      <c r="K145" s="34"/>
      <c r="L145" s="32"/>
    </row>
    <row r="146" spans="2:12" ht="10.15" customHeight="1" x14ac:dyDescent="0.25">
      <c r="B146" s="34"/>
      <c r="C146" s="34"/>
      <c r="D146" s="34"/>
      <c r="E146" s="34"/>
      <c r="F146" s="34"/>
      <c r="G146" s="34"/>
      <c r="H146" s="34"/>
      <c r="I146" s="34"/>
      <c r="J146" s="34"/>
      <c r="K146" s="34"/>
      <c r="L146" s="32"/>
    </row>
    <row r="147" spans="2:12" x14ac:dyDescent="0.25">
      <c r="B147" s="36" t="s">
        <v>166</v>
      </c>
      <c r="C147" s="34"/>
      <c r="D147" s="34"/>
      <c r="E147" s="34"/>
      <c r="F147" s="34"/>
      <c r="G147" s="34"/>
      <c r="H147" s="34"/>
      <c r="I147" s="34"/>
      <c r="J147" s="34"/>
      <c r="K147" s="34"/>
      <c r="L147" s="32"/>
    </row>
    <row r="148" spans="2:12" x14ac:dyDescent="0.25">
      <c r="B148" s="36" t="s">
        <v>167</v>
      </c>
      <c r="C148" s="34"/>
      <c r="D148" s="34"/>
      <c r="E148" s="34"/>
      <c r="F148" s="34"/>
      <c r="G148" s="34"/>
      <c r="H148" s="34"/>
      <c r="I148" s="34"/>
      <c r="J148" s="34"/>
      <c r="K148" s="34"/>
      <c r="L148" s="32"/>
    </row>
    <row r="149" spans="2:12" x14ac:dyDescent="0.25">
      <c r="B149" s="36" t="s">
        <v>168</v>
      </c>
      <c r="C149" s="34"/>
      <c r="D149" s="34"/>
      <c r="E149" s="34"/>
      <c r="F149" s="34"/>
      <c r="G149" s="34"/>
      <c r="H149" s="34"/>
      <c r="I149" s="34"/>
      <c r="J149" s="34"/>
      <c r="K149" s="34"/>
      <c r="L149" s="32"/>
    </row>
    <row r="150" spans="2:12" x14ac:dyDescent="0.25">
      <c r="B150" s="36" t="s">
        <v>169</v>
      </c>
      <c r="C150" s="34"/>
      <c r="D150" s="34"/>
      <c r="E150" s="34"/>
      <c r="F150" s="34"/>
      <c r="G150" s="34"/>
      <c r="H150" s="34"/>
      <c r="I150" s="34"/>
      <c r="J150" s="34"/>
      <c r="K150" s="34"/>
      <c r="L150" s="32"/>
    </row>
    <row r="151" spans="2:12" ht="10.15" customHeight="1" x14ac:dyDescent="0.25">
      <c r="B151" s="34"/>
      <c r="C151" s="34"/>
      <c r="D151" s="34"/>
      <c r="E151" s="34"/>
      <c r="F151" s="34"/>
      <c r="G151" s="34"/>
      <c r="H151" s="34"/>
      <c r="I151" s="34"/>
      <c r="J151" s="34"/>
      <c r="K151" s="34"/>
      <c r="L151" s="32"/>
    </row>
    <row r="152" spans="2:12" x14ac:dyDescent="0.25">
      <c r="B152" s="34" t="s">
        <v>170</v>
      </c>
      <c r="C152" s="34"/>
      <c r="D152" s="34"/>
      <c r="E152" s="34"/>
      <c r="F152" s="34"/>
      <c r="G152" s="34"/>
      <c r="H152" s="34"/>
      <c r="I152" s="34"/>
      <c r="J152" s="34"/>
      <c r="K152" s="34"/>
      <c r="L152" s="32"/>
    </row>
    <row r="153" spans="2:12" x14ac:dyDescent="0.25">
      <c r="B153" s="34" t="s">
        <v>171</v>
      </c>
      <c r="C153" s="34"/>
      <c r="D153" s="34"/>
      <c r="E153" s="34"/>
      <c r="F153" s="34"/>
      <c r="G153" s="34"/>
      <c r="H153" s="34"/>
      <c r="I153" s="34"/>
      <c r="J153" s="34"/>
      <c r="K153" s="34"/>
      <c r="L153" s="32"/>
    </row>
    <row r="154" spans="2:12" ht="10.15" customHeight="1" x14ac:dyDescent="0.25">
      <c r="B154" s="34"/>
      <c r="C154" s="34"/>
      <c r="D154" s="34"/>
      <c r="E154" s="34"/>
      <c r="F154" s="34"/>
      <c r="G154" s="34"/>
      <c r="H154" s="34"/>
      <c r="I154" s="34"/>
      <c r="J154" s="34"/>
      <c r="K154" s="34"/>
      <c r="L154" s="32"/>
    </row>
    <row r="155" spans="2:12" x14ac:dyDescent="0.25">
      <c r="B155" s="34" t="s">
        <v>172</v>
      </c>
      <c r="C155" s="34"/>
      <c r="D155" s="34"/>
      <c r="E155" s="34"/>
      <c r="F155" s="34"/>
      <c r="G155" s="34"/>
      <c r="H155" s="34"/>
      <c r="I155" s="34"/>
      <c r="J155" s="34"/>
      <c r="K155" s="34"/>
      <c r="L155" s="32"/>
    </row>
    <row r="156" spans="2:12" x14ac:dyDescent="0.25">
      <c r="B156" s="34" t="s">
        <v>173</v>
      </c>
      <c r="C156" s="34"/>
      <c r="D156" s="34"/>
      <c r="E156" s="34"/>
      <c r="F156" s="34"/>
      <c r="G156" s="34"/>
      <c r="H156" s="34"/>
      <c r="I156" s="34"/>
      <c r="J156" s="34"/>
      <c r="K156" s="34"/>
      <c r="L156" s="32"/>
    </row>
    <row r="157" spans="2:12" x14ac:dyDescent="0.25">
      <c r="B157" s="36" t="s">
        <v>174</v>
      </c>
      <c r="C157" s="34"/>
      <c r="D157" s="34"/>
      <c r="E157" s="34"/>
      <c r="F157" s="34"/>
      <c r="G157" s="34"/>
      <c r="H157" s="34"/>
      <c r="I157" s="34"/>
      <c r="J157" s="34"/>
      <c r="K157" s="34"/>
      <c r="L157" s="32"/>
    </row>
    <row r="158" spans="2:12" x14ac:dyDescent="0.25">
      <c r="B158" s="34" t="s">
        <v>175</v>
      </c>
      <c r="C158" s="34"/>
      <c r="D158" s="34"/>
      <c r="E158" s="34"/>
      <c r="F158" s="34"/>
      <c r="G158" s="34"/>
      <c r="H158" s="34"/>
      <c r="I158" s="34"/>
      <c r="J158" s="34"/>
      <c r="K158" s="34"/>
      <c r="L158" s="32"/>
    </row>
    <row r="159" spans="2:12" x14ac:dyDescent="0.25">
      <c r="B159" s="34" t="s">
        <v>176</v>
      </c>
      <c r="C159" s="34"/>
      <c r="D159" s="34"/>
      <c r="E159" s="34"/>
      <c r="F159" s="34"/>
      <c r="G159" s="34"/>
      <c r="H159" s="34"/>
      <c r="I159" s="34"/>
      <c r="J159" s="34"/>
      <c r="K159" s="34"/>
      <c r="L159" s="32"/>
    </row>
    <row r="160" spans="2:12" x14ac:dyDescent="0.25">
      <c r="B160" s="32"/>
      <c r="C160" s="32"/>
      <c r="D160" s="32"/>
      <c r="E160" s="32"/>
      <c r="F160" s="32"/>
      <c r="G160" s="32"/>
      <c r="H160" s="32"/>
      <c r="I160" s="32"/>
      <c r="J160" s="32"/>
      <c r="K160" s="32"/>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sheetData>
  <sheetProtection algorithmName="SHA-512" hashValue="HHVLI9FqUoH1h9HW1PILce12Vb4jXWtO6VXvJqLIlYVHIkbXDqjgeHJUj6kKgS8WopZQf73GWC7e22UXuqdIsg==" saltValue="FmlYjyCoCL+eCoM05Zr9yQ==" spinCount="100000" sheet="1" objects="1" scenarios="1"/>
  <mergeCells count="51">
    <mergeCell ref="B87:K88"/>
    <mergeCell ref="B89:K90"/>
    <mergeCell ref="B6:K7"/>
    <mergeCell ref="B36:K40"/>
    <mergeCell ref="B41:K43"/>
    <mergeCell ref="B44:K46"/>
    <mergeCell ref="B31:K33"/>
    <mergeCell ref="B49:K51"/>
    <mergeCell ref="B79:K79"/>
    <mergeCell ref="B66:K68"/>
    <mergeCell ref="B47:K48"/>
    <mergeCell ref="B9:K11"/>
    <mergeCell ref="B80:K83"/>
    <mergeCell ref="B75:K78"/>
    <mergeCell ref="B13:K16"/>
    <mergeCell ref="C64:J64"/>
    <mergeCell ref="C65:J65"/>
    <mergeCell ref="C57:J57"/>
    <mergeCell ref="C58:J58"/>
    <mergeCell ref="B25:K27"/>
    <mergeCell ref="C55:J55"/>
    <mergeCell ref="C62:J62"/>
    <mergeCell ref="C63:J63"/>
    <mergeCell ref="C56:J56"/>
    <mergeCell ref="C59:J59"/>
    <mergeCell ref="C60:J60"/>
    <mergeCell ref="C61:J61"/>
    <mergeCell ref="B34:K35"/>
    <mergeCell ref="B129:K131"/>
    <mergeCell ref="B93:K94"/>
    <mergeCell ref="B104:K105"/>
    <mergeCell ref="B108:K109"/>
    <mergeCell ref="B118:K119"/>
    <mergeCell ref="B101:K103"/>
    <mergeCell ref="B95:K100"/>
    <mergeCell ref="B1:K1"/>
    <mergeCell ref="B2:K2"/>
    <mergeCell ref="B136:K136"/>
    <mergeCell ref="B17:K18"/>
    <mergeCell ref="B111:K112"/>
    <mergeCell ref="B113:K115"/>
    <mergeCell ref="B23:K23"/>
    <mergeCell ref="B28:K29"/>
    <mergeCell ref="B120:K121"/>
    <mergeCell ref="B132:K133"/>
    <mergeCell ref="B3:K3"/>
    <mergeCell ref="B125:K125"/>
    <mergeCell ref="B91:K92"/>
    <mergeCell ref="B52:K54"/>
    <mergeCell ref="F69:G69"/>
    <mergeCell ref="B127:K128"/>
  </mergeCells>
  <pageMargins left="0.5" right="0.5" top="0.5" bottom="0.3" header="0" footer="0.2"/>
  <pageSetup orientation="portrait" r:id="rId1"/>
  <headerFooter alignWithMargins="0">
    <oddFooter>Page &amp;P</oddFooter>
  </headerFooter>
  <rowBreaks count="2" manualBreakCount="2">
    <brk id="65" min="1" max="10" man="1"/>
    <brk id="128"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A6C3-6E3F-4317-B75C-4CD3FBA25B35}">
  <sheetPr codeName="Sheet1">
    <pageSetUpPr fitToPage="1"/>
  </sheetPr>
  <dimension ref="A1:C38"/>
  <sheetViews>
    <sheetView zoomScaleNormal="100" workbookViewId="0">
      <selection activeCell="D1" sqref="D1"/>
    </sheetView>
  </sheetViews>
  <sheetFormatPr defaultColWidth="9.26953125" defaultRowHeight="14" x14ac:dyDescent="0.3"/>
  <cols>
    <col min="1" max="1" width="18" style="49" customWidth="1"/>
    <col min="2" max="2" width="4.453125" style="49" customWidth="1"/>
    <col min="3" max="3" width="78.26953125" style="49" customWidth="1"/>
    <col min="4" max="16384" width="9.26953125" style="49"/>
  </cols>
  <sheetData>
    <row r="1" spans="1:3" ht="28.5" x14ac:dyDescent="0.65">
      <c r="A1" s="387" t="s">
        <v>217</v>
      </c>
      <c r="B1" s="388"/>
      <c r="C1" s="389"/>
    </row>
    <row r="2" spans="1:3" x14ac:dyDescent="0.3">
      <c r="A2" s="390" t="s">
        <v>218</v>
      </c>
      <c r="B2" s="391"/>
      <c r="C2" s="392"/>
    </row>
    <row r="3" spans="1:3" x14ac:dyDescent="0.3">
      <c r="A3" s="390"/>
      <c r="B3" s="391"/>
      <c r="C3" s="392"/>
    </row>
    <row r="4" spans="1:3" x14ac:dyDescent="0.3">
      <c r="A4" s="50"/>
      <c r="B4" s="54"/>
      <c r="C4" s="55"/>
    </row>
    <row r="5" spans="1:3" ht="25.5" x14ac:dyDescent="0.3">
      <c r="A5" s="60" t="s">
        <v>219</v>
      </c>
      <c r="B5" s="48"/>
      <c r="C5" s="57" t="s">
        <v>220</v>
      </c>
    </row>
    <row r="6" spans="1:3" ht="25.5" x14ac:dyDescent="0.3">
      <c r="A6" s="60"/>
      <c r="B6" s="48"/>
      <c r="C6" s="57" t="s">
        <v>221</v>
      </c>
    </row>
    <row r="7" spans="1:3" x14ac:dyDescent="0.3">
      <c r="A7" s="61"/>
      <c r="B7" s="54"/>
      <c r="C7" s="55"/>
    </row>
    <row r="8" spans="1:3" x14ac:dyDescent="0.3">
      <c r="A8" s="60" t="s">
        <v>51</v>
      </c>
      <c r="B8" s="48"/>
      <c r="C8" s="56" t="s">
        <v>282</v>
      </c>
    </row>
    <row r="9" spans="1:3" x14ac:dyDescent="0.3">
      <c r="A9" s="60"/>
      <c r="B9" s="48"/>
      <c r="C9" s="56" t="s">
        <v>222</v>
      </c>
    </row>
    <row r="10" spans="1:3" x14ac:dyDescent="0.3">
      <c r="A10" s="60"/>
      <c r="B10" s="48"/>
      <c r="C10" s="56" t="s">
        <v>223</v>
      </c>
    </row>
    <row r="11" spans="1:3" ht="25.5" x14ac:dyDescent="0.3">
      <c r="A11" s="60"/>
      <c r="B11" s="48"/>
      <c r="C11" s="57" t="s">
        <v>224</v>
      </c>
    </row>
    <row r="12" spans="1:3" x14ac:dyDescent="0.3">
      <c r="A12" s="60"/>
      <c r="B12" s="48"/>
      <c r="C12" s="57" t="s">
        <v>225</v>
      </c>
    </row>
    <row r="13" spans="1:3" x14ac:dyDescent="0.3">
      <c r="A13" s="61"/>
      <c r="B13" s="54"/>
      <c r="C13" s="55"/>
    </row>
    <row r="14" spans="1:3" x14ac:dyDescent="0.3">
      <c r="A14" s="60" t="s">
        <v>226</v>
      </c>
      <c r="B14" s="48"/>
      <c r="C14" s="58" t="s">
        <v>227</v>
      </c>
    </row>
    <row r="15" spans="1:3" x14ac:dyDescent="0.3">
      <c r="A15" s="60"/>
      <c r="B15" s="48"/>
      <c r="C15" s="56" t="s">
        <v>283</v>
      </c>
    </row>
    <row r="16" spans="1:3" x14ac:dyDescent="0.3">
      <c r="A16" s="60"/>
      <c r="B16" s="48"/>
      <c r="C16" s="393" t="s">
        <v>292</v>
      </c>
    </row>
    <row r="17" spans="1:3" x14ac:dyDescent="0.3">
      <c r="A17" s="60"/>
      <c r="B17" s="59"/>
      <c r="C17" s="393"/>
    </row>
    <row r="18" spans="1:3" x14ac:dyDescent="0.3">
      <c r="A18" s="61"/>
      <c r="B18" s="54"/>
      <c r="C18" s="55"/>
    </row>
    <row r="19" spans="1:3" ht="25.5" x14ac:dyDescent="0.3">
      <c r="A19" s="60" t="s">
        <v>228</v>
      </c>
      <c r="B19" s="48"/>
      <c r="C19" s="57" t="s">
        <v>229</v>
      </c>
    </row>
    <row r="20" spans="1:3" ht="25.5" x14ac:dyDescent="0.3">
      <c r="A20" s="60"/>
      <c r="B20" s="48"/>
      <c r="C20" s="57" t="s">
        <v>230</v>
      </c>
    </row>
    <row r="21" spans="1:3" x14ac:dyDescent="0.3">
      <c r="A21" s="60"/>
      <c r="B21" s="48"/>
      <c r="C21" s="57" t="s">
        <v>231</v>
      </c>
    </row>
    <row r="22" spans="1:3" x14ac:dyDescent="0.3">
      <c r="A22" s="60"/>
      <c r="B22" s="48"/>
      <c r="C22" s="57" t="s">
        <v>232</v>
      </c>
    </row>
    <row r="23" spans="1:3" x14ac:dyDescent="0.3">
      <c r="A23" s="60"/>
      <c r="B23" s="48"/>
      <c r="C23" s="57" t="s">
        <v>233</v>
      </c>
    </row>
    <row r="24" spans="1:3" ht="25.5" x14ac:dyDescent="0.3">
      <c r="A24" s="60"/>
      <c r="B24" s="48"/>
      <c r="C24" s="57" t="s">
        <v>234</v>
      </c>
    </row>
    <row r="25" spans="1:3" ht="25.5" x14ac:dyDescent="0.3">
      <c r="A25" s="60"/>
      <c r="B25" s="48"/>
      <c r="C25" s="57" t="s">
        <v>235</v>
      </c>
    </row>
    <row r="26" spans="1:3" x14ac:dyDescent="0.3">
      <c r="A26" s="60"/>
      <c r="B26" s="48"/>
      <c r="C26" s="57" t="s">
        <v>236</v>
      </c>
    </row>
    <row r="27" spans="1:3" x14ac:dyDescent="0.3">
      <c r="A27" s="60"/>
      <c r="B27" s="48"/>
      <c r="C27" s="57" t="s">
        <v>237</v>
      </c>
    </row>
    <row r="28" spans="1:3" x14ac:dyDescent="0.3">
      <c r="A28" s="61"/>
      <c r="B28" s="54"/>
      <c r="C28" s="55"/>
    </row>
    <row r="29" spans="1:3" ht="25.5" x14ac:dyDescent="0.3">
      <c r="A29" s="60" t="s">
        <v>238</v>
      </c>
      <c r="B29" s="48"/>
      <c r="C29" s="57" t="s">
        <v>239</v>
      </c>
    </row>
    <row r="30" spans="1:3" x14ac:dyDescent="0.3">
      <c r="A30" s="61"/>
      <c r="B30" s="54"/>
      <c r="C30" s="55"/>
    </row>
    <row r="31" spans="1:3" ht="25.5" x14ac:dyDescent="0.3">
      <c r="A31" s="60" t="s">
        <v>240</v>
      </c>
      <c r="B31" s="48"/>
      <c r="C31" s="57" t="s">
        <v>241</v>
      </c>
    </row>
    <row r="32" spans="1:3" x14ac:dyDescent="0.3">
      <c r="A32" s="60"/>
      <c r="B32" s="48"/>
      <c r="C32" s="57" t="s">
        <v>242</v>
      </c>
    </row>
    <row r="33" spans="1:3" x14ac:dyDescent="0.3">
      <c r="A33" s="60"/>
      <c r="B33" s="48"/>
      <c r="C33" s="57" t="s">
        <v>243</v>
      </c>
    </row>
    <row r="34" spans="1:3" ht="25.5" x14ac:dyDescent="0.3">
      <c r="A34" s="60"/>
      <c r="B34" s="48"/>
      <c r="C34" s="57" t="s">
        <v>244</v>
      </c>
    </row>
    <row r="35" spans="1:3" ht="25.5" x14ac:dyDescent="0.3">
      <c r="A35" s="60"/>
      <c r="B35" s="48"/>
      <c r="C35" s="57" t="s">
        <v>245</v>
      </c>
    </row>
    <row r="36" spans="1:3" x14ac:dyDescent="0.3">
      <c r="A36" s="61"/>
      <c r="B36" s="54"/>
      <c r="C36" s="55"/>
    </row>
    <row r="37" spans="1:3" x14ac:dyDescent="0.3">
      <c r="A37" s="60" t="s">
        <v>246</v>
      </c>
      <c r="B37" s="48"/>
      <c r="C37" s="57" t="s">
        <v>247</v>
      </c>
    </row>
    <row r="38" spans="1:3" x14ac:dyDescent="0.3">
      <c r="A38" s="51"/>
      <c r="B38" s="52"/>
      <c r="C38" s="53"/>
    </row>
  </sheetData>
  <mergeCells count="3">
    <mergeCell ref="A1:C1"/>
    <mergeCell ref="A2:C3"/>
    <mergeCell ref="C16:C17"/>
  </mergeCells>
  <dataValidations count="1">
    <dataValidation type="list" allowBlank="1" showInputMessage="1" showErrorMessage="1" sqref="B5:B6 B37 B14:B16 B19:B27 B29 B31:B35 B8:B12" xr:uid="{5698999E-F18E-4929-82A0-CF7BA64ECD81}">
      <formula1>"X"</formula1>
    </dataValidation>
  </dataValidations>
  <pageMargins left="0.7" right="0.7" top="0.75" bottom="0.75" header="0.3" footer="0.3"/>
  <pageSetup scale="92" orientation="portrait" r:id="rId1"/>
  <rowBreaks count="1" manualBreakCount="1">
    <brk id="3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DDD6-2605-4CA7-8EC5-70A79BFB58A0}">
  <sheetPr codeName="Sheet4">
    <pageSetUpPr fitToPage="1"/>
  </sheetPr>
  <dimension ref="A1:J37"/>
  <sheetViews>
    <sheetView zoomScaleNormal="100" workbookViewId="0">
      <selection activeCell="E10" sqref="E10"/>
    </sheetView>
  </sheetViews>
  <sheetFormatPr defaultColWidth="9.26953125" defaultRowHeight="12.5" x14ac:dyDescent="0.25"/>
  <cols>
    <col min="1" max="1" width="38.54296875" style="128" customWidth="1"/>
    <col min="2" max="2" width="12.26953125" style="128" customWidth="1"/>
    <col min="3" max="16384" width="9.26953125" style="128"/>
  </cols>
  <sheetData>
    <row r="1" spans="1:10" ht="25.5" customHeight="1" x14ac:dyDescent="0.25">
      <c r="A1" s="394" t="s">
        <v>177</v>
      </c>
      <c r="B1" s="395"/>
      <c r="C1" s="395"/>
      <c r="D1" s="395"/>
      <c r="E1" s="395"/>
      <c r="F1" s="395"/>
      <c r="G1" s="395"/>
      <c r="H1" s="395"/>
      <c r="I1" s="395"/>
      <c r="J1" s="396"/>
    </row>
    <row r="2" spans="1:10" ht="25.5" customHeight="1" x14ac:dyDescent="0.25">
      <c r="A2" s="397" t="s">
        <v>281</v>
      </c>
      <c r="B2" s="398"/>
      <c r="C2" s="398"/>
      <c r="D2" s="398"/>
      <c r="E2" s="398"/>
      <c r="F2" s="398"/>
      <c r="G2" s="398"/>
      <c r="H2" s="398"/>
      <c r="I2" s="398"/>
      <c r="J2" s="399"/>
    </row>
    <row r="3" spans="1:10" ht="21" customHeight="1" thickBot="1" x14ac:dyDescent="0.35">
      <c r="A3" s="129" t="s">
        <v>251</v>
      </c>
      <c r="B3" s="130" t="s">
        <v>178</v>
      </c>
      <c r="C3" s="130" t="s">
        <v>179</v>
      </c>
      <c r="D3" s="130" t="s">
        <v>180</v>
      </c>
      <c r="E3" s="130" t="s">
        <v>181</v>
      </c>
      <c r="F3" s="130" t="s">
        <v>182</v>
      </c>
      <c r="G3" s="130" t="s">
        <v>183</v>
      </c>
      <c r="H3" s="130" t="s">
        <v>184</v>
      </c>
      <c r="I3" s="130" t="s">
        <v>185</v>
      </c>
      <c r="J3" s="131" t="s">
        <v>186</v>
      </c>
    </row>
    <row r="4" spans="1:10" ht="30" customHeight="1" x14ac:dyDescent="0.25">
      <c r="A4" s="132" t="s">
        <v>187</v>
      </c>
      <c r="B4" s="133">
        <v>110</v>
      </c>
      <c r="C4" s="134">
        <v>110</v>
      </c>
      <c r="D4" s="134">
        <v>110</v>
      </c>
      <c r="E4" s="134">
        <v>110</v>
      </c>
      <c r="F4" s="134">
        <v>110</v>
      </c>
      <c r="G4" s="134">
        <v>110</v>
      </c>
      <c r="H4" s="134">
        <v>110</v>
      </c>
      <c r="I4" s="134">
        <v>110</v>
      </c>
      <c r="J4" s="135">
        <v>110</v>
      </c>
    </row>
    <row r="5" spans="1:10" ht="30" customHeight="1" x14ac:dyDescent="0.25">
      <c r="A5" s="136" t="s">
        <v>188</v>
      </c>
      <c r="B5" s="137">
        <v>145</v>
      </c>
      <c r="C5" s="138">
        <v>145</v>
      </c>
      <c r="D5" s="138">
        <v>145</v>
      </c>
      <c r="E5" s="138">
        <v>145</v>
      </c>
      <c r="F5" s="138">
        <v>145</v>
      </c>
      <c r="G5" s="138">
        <v>145</v>
      </c>
      <c r="H5" s="138">
        <v>145</v>
      </c>
      <c r="I5" s="138">
        <v>145</v>
      </c>
      <c r="J5" s="139">
        <v>145</v>
      </c>
    </row>
    <row r="6" spans="1:10" ht="30" customHeight="1" x14ac:dyDescent="0.25">
      <c r="A6" s="136" t="s">
        <v>189</v>
      </c>
      <c r="B6" s="137">
        <v>273</v>
      </c>
      <c r="C6" s="138">
        <v>273</v>
      </c>
      <c r="D6" s="138">
        <v>273</v>
      </c>
      <c r="E6" s="138">
        <v>273</v>
      </c>
      <c r="F6" s="138">
        <v>273</v>
      </c>
      <c r="G6" s="138">
        <v>273</v>
      </c>
      <c r="H6" s="138">
        <v>273</v>
      </c>
      <c r="I6" s="138">
        <v>273</v>
      </c>
      <c r="J6" s="139">
        <v>273</v>
      </c>
    </row>
    <row r="7" spans="1:10" ht="30" customHeight="1" x14ac:dyDescent="0.25">
      <c r="A7" s="136" t="s">
        <v>190</v>
      </c>
      <c r="B7" s="137">
        <v>147</v>
      </c>
      <c r="C7" s="138">
        <v>147</v>
      </c>
      <c r="D7" s="138">
        <v>147</v>
      </c>
      <c r="E7" s="138">
        <v>147</v>
      </c>
      <c r="F7" s="138">
        <v>147</v>
      </c>
      <c r="G7" s="138">
        <v>147</v>
      </c>
      <c r="H7" s="138">
        <v>147</v>
      </c>
      <c r="I7" s="138">
        <v>147</v>
      </c>
      <c r="J7" s="139">
        <v>147</v>
      </c>
    </row>
    <row r="8" spans="1:10" ht="30" customHeight="1" x14ac:dyDescent="0.25">
      <c r="A8" s="136" t="s">
        <v>62</v>
      </c>
      <c r="B8" s="137">
        <v>247</v>
      </c>
      <c r="C8" s="138">
        <v>247</v>
      </c>
      <c r="D8" s="138">
        <v>247</v>
      </c>
      <c r="E8" s="138">
        <v>143</v>
      </c>
      <c r="F8" s="138">
        <v>143</v>
      </c>
      <c r="G8" s="138">
        <v>171</v>
      </c>
      <c r="H8" s="138">
        <v>171</v>
      </c>
      <c r="I8" s="138">
        <v>171</v>
      </c>
      <c r="J8" s="139">
        <v>141</v>
      </c>
    </row>
    <row r="9" spans="1:10" ht="30" customHeight="1" x14ac:dyDescent="0.25">
      <c r="A9" s="136" t="s">
        <v>191</v>
      </c>
      <c r="B9" s="137">
        <v>129</v>
      </c>
      <c r="C9" s="138">
        <v>129</v>
      </c>
      <c r="D9" s="138">
        <v>129</v>
      </c>
      <c r="E9" s="138">
        <v>129</v>
      </c>
      <c r="F9" s="138">
        <v>129</v>
      </c>
      <c r="G9" s="138">
        <v>129</v>
      </c>
      <c r="H9" s="138">
        <v>129</v>
      </c>
      <c r="I9" s="138">
        <v>129</v>
      </c>
      <c r="J9" s="139">
        <v>129</v>
      </c>
    </row>
    <row r="10" spans="1:10" ht="30" customHeight="1" x14ac:dyDescent="0.25">
      <c r="A10" s="136" t="s">
        <v>192</v>
      </c>
      <c r="B10" s="137">
        <v>125</v>
      </c>
      <c r="C10" s="138">
        <v>125</v>
      </c>
      <c r="D10" s="138">
        <v>125</v>
      </c>
      <c r="E10" s="138">
        <v>125</v>
      </c>
      <c r="F10" s="138">
        <v>125</v>
      </c>
      <c r="G10" s="138">
        <v>172</v>
      </c>
      <c r="H10" s="138">
        <v>172</v>
      </c>
      <c r="I10" s="138">
        <v>172</v>
      </c>
      <c r="J10" s="139">
        <v>125</v>
      </c>
    </row>
    <row r="11" spans="1:10" ht="30" customHeight="1" x14ac:dyDescent="0.25">
      <c r="A11" s="136" t="s">
        <v>193</v>
      </c>
      <c r="B11" s="137">
        <v>142</v>
      </c>
      <c r="C11" s="138">
        <v>142</v>
      </c>
      <c r="D11" s="138">
        <v>142</v>
      </c>
      <c r="E11" s="138">
        <v>142</v>
      </c>
      <c r="F11" s="138">
        <v>142</v>
      </c>
      <c r="G11" s="138">
        <v>142</v>
      </c>
      <c r="H11" s="138">
        <v>142</v>
      </c>
      <c r="I11" s="138">
        <v>142</v>
      </c>
      <c r="J11" s="139">
        <v>142</v>
      </c>
    </row>
    <row r="12" spans="1:10" ht="30" customHeight="1" x14ac:dyDescent="0.25">
      <c r="A12" s="136" t="s">
        <v>194</v>
      </c>
      <c r="B12" s="137">
        <v>132</v>
      </c>
      <c r="C12" s="138">
        <v>132</v>
      </c>
      <c r="D12" s="138">
        <v>132</v>
      </c>
      <c r="E12" s="138">
        <v>132</v>
      </c>
      <c r="F12" s="138">
        <v>132</v>
      </c>
      <c r="G12" s="138">
        <v>132</v>
      </c>
      <c r="H12" s="138">
        <v>132</v>
      </c>
      <c r="I12" s="138">
        <v>132</v>
      </c>
      <c r="J12" s="139">
        <v>132</v>
      </c>
    </row>
    <row r="13" spans="1:10" ht="31.5" customHeight="1" x14ac:dyDescent="0.25">
      <c r="A13" s="140" t="s">
        <v>250</v>
      </c>
      <c r="B13" s="137">
        <v>191</v>
      </c>
      <c r="C13" s="138">
        <v>191</v>
      </c>
      <c r="D13" s="138">
        <v>191</v>
      </c>
      <c r="E13" s="138">
        <v>191</v>
      </c>
      <c r="F13" s="138">
        <v>191</v>
      </c>
      <c r="G13" s="138">
        <v>191</v>
      </c>
      <c r="H13" s="138">
        <v>191</v>
      </c>
      <c r="I13" s="138">
        <v>191</v>
      </c>
      <c r="J13" s="139">
        <v>191</v>
      </c>
    </row>
    <row r="14" spans="1:10" ht="30" customHeight="1" x14ac:dyDescent="0.25">
      <c r="A14" s="136" t="s">
        <v>195</v>
      </c>
      <c r="B14" s="137">
        <v>135</v>
      </c>
      <c r="C14" s="138">
        <v>135</v>
      </c>
      <c r="D14" s="138">
        <v>135</v>
      </c>
      <c r="E14" s="138">
        <v>135</v>
      </c>
      <c r="F14" s="138">
        <v>135</v>
      </c>
      <c r="G14" s="138">
        <v>135</v>
      </c>
      <c r="H14" s="138">
        <v>135</v>
      </c>
      <c r="I14" s="138">
        <v>135</v>
      </c>
      <c r="J14" s="139">
        <v>135</v>
      </c>
    </row>
    <row r="15" spans="1:10" ht="30" customHeight="1" x14ac:dyDescent="0.25">
      <c r="A15" s="136" t="s">
        <v>196</v>
      </c>
      <c r="B15" s="137">
        <v>153</v>
      </c>
      <c r="C15" s="138">
        <v>153</v>
      </c>
      <c r="D15" s="138">
        <v>153</v>
      </c>
      <c r="E15" s="138">
        <v>153</v>
      </c>
      <c r="F15" s="138">
        <v>153</v>
      </c>
      <c r="G15" s="138">
        <v>175</v>
      </c>
      <c r="H15" s="138">
        <v>175</v>
      </c>
      <c r="I15" s="138">
        <v>175</v>
      </c>
      <c r="J15" s="139">
        <v>175</v>
      </c>
    </row>
    <row r="16" spans="1:10" ht="30" customHeight="1" x14ac:dyDescent="0.25">
      <c r="A16" s="136" t="s">
        <v>197</v>
      </c>
      <c r="B16" s="137">
        <v>203</v>
      </c>
      <c r="C16" s="138">
        <v>203</v>
      </c>
      <c r="D16" s="138">
        <v>203</v>
      </c>
      <c r="E16" s="138">
        <v>203</v>
      </c>
      <c r="F16" s="138">
        <v>181</v>
      </c>
      <c r="G16" s="138">
        <v>181</v>
      </c>
      <c r="H16" s="138">
        <v>181</v>
      </c>
      <c r="I16" s="138">
        <v>181</v>
      </c>
      <c r="J16" s="139">
        <v>181</v>
      </c>
    </row>
    <row r="17" spans="1:10" ht="30" customHeight="1" x14ac:dyDescent="0.25">
      <c r="A17" s="136" t="s">
        <v>198</v>
      </c>
      <c r="B17" s="137">
        <v>129</v>
      </c>
      <c r="C17" s="138">
        <v>129</v>
      </c>
      <c r="D17" s="138">
        <v>129</v>
      </c>
      <c r="E17" s="138">
        <v>129</v>
      </c>
      <c r="F17" s="138">
        <v>129</v>
      </c>
      <c r="G17" s="138">
        <v>129</v>
      </c>
      <c r="H17" s="138">
        <v>129</v>
      </c>
      <c r="I17" s="138">
        <v>129</v>
      </c>
      <c r="J17" s="139">
        <v>129</v>
      </c>
    </row>
    <row r="18" spans="1:10" ht="30" customHeight="1" x14ac:dyDescent="0.25">
      <c r="A18" s="136" t="s">
        <v>199</v>
      </c>
      <c r="B18" s="137">
        <v>195</v>
      </c>
      <c r="C18" s="138">
        <v>195</v>
      </c>
      <c r="D18" s="138">
        <v>195</v>
      </c>
      <c r="E18" s="138">
        <v>139</v>
      </c>
      <c r="F18" s="138">
        <v>139</v>
      </c>
      <c r="G18" s="138">
        <v>139</v>
      </c>
      <c r="H18" s="138">
        <v>139</v>
      </c>
      <c r="I18" s="138">
        <v>139</v>
      </c>
      <c r="J18" s="139">
        <v>139</v>
      </c>
    </row>
    <row r="19" spans="1:10" ht="30" customHeight="1" x14ac:dyDescent="0.25">
      <c r="A19" s="136" t="s">
        <v>200</v>
      </c>
      <c r="B19" s="137">
        <v>191</v>
      </c>
      <c r="C19" s="138">
        <v>199</v>
      </c>
      <c r="D19" s="138">
        <v>199</v>
      </c>
      <c r="E19" s="138">
        <v>199</v>
      </c>
      <c r="F19" s="138">
        <v>199</v>
      </c>
      <c r="G19" s="138">
        <v>199</v>
      </c>
      <c r="H19" s="138">
        <v>279</v>
      </c>
      <c r="I19" s="138">
        <v>279</v>
      </c>
      <c r="J19" s="139">
        <v>191</v>
      </c>
    </row>
    <row r="20" spans="1:10" ht="30" customHeight="1" x14ac:dyDescent="0.25">
      <c r="A20" s="136" t="s">
        <v>201</v>
      </c>
      <c r="B20" s="137">
        <v>172</v>
      </c>
      <c r="C20" s="138">
        <v>246</v>
      </c>
      <c r="D20" s="138">
        <v>246</v>
      </c>
      <c r="E20" s="138">
        <v>246</v>
      </c>
      <c r="F20" s="138">
        <v>246</v>
      </c>
      <c r="G20" s="138">
        <v>246</v>
      </c>
      <c r="H20" s="138">
        <v>246</v>
      </c>
      <c r="I20" s="138">
        <v>246</v>
      </c>
      <c r="J20" s="139">
        <v>246</v>
      </c>
    </row>
    <row r="21" spans="1:10" ht="30" customHeight="1" x14ac:dyDescent="0.25">
      <c r="A21" s="136" t="s">
        <v>202</v>
      </c>
      <c r="B21" s="137">
        <v>169</v>
      </c>
      <c r="C21" s="138">
        <v>169</v>
      </c>
      <c r="D21" s="138">
        <v>146</v>
      </c>
      <c r="E21" s="138">
        <v>146</v>
      </c>
      <c r="F21" s="138">
        <v>146</v>
      </c>
      <c r="G21" s="138">
        <v>173</v>
      </c>
      <c r="H21" s="138">
        <v>173</v>
      </c>
      <c r="I21" s="138">
        <v>173</v>
      </c>
      <c r="J21" s="139">
        <v>142</v>
      </c>
    </row>
    <row r="22" spans="1:10" ht="30" customHeight="1" x14ac:dyDescent="0.25">
      <c r="A22" s="136" t="s">
        <v>203</v>
      </c>
      <c r="B22" s="137">
        <v>131</v>
      </c>
      <c r="C22" s="138">
        <v>131</v>
      </c>
      <c r="D22" s="138">
        <v>131</v>
      </c>
      <c r="E22" s="138">
        <v>131</v>
      </c>
      <c r="F22" s="138">
        <v>131</v>
      </c>
      <c r="G22" s="138">
        <v>131</v>
      </c>
      <c r="H22" s="138">
        <v>131</v>
      </c>
      <c r="I22" s="138">
        <v>131</v>
      </c>
      <c r="J22" s="139">
        <v>131</v>
      </c>
    </row>
    <row r="23" spans="1:10" ht="30" customHeight="1" x14ac:dyDescent="0.25">
      <c r="A23" s="136" t="s">
        <v>204</v>
      </c>
      <c r="B23" s="137">
        <v>186</v>
      </c>
      <c r="C23" s="138">
        <v>186</v>
      </c>
      <c r="D23" s="138">
        <v>186</v>
      </c>
      <c r="E23" s="138">
        <v>186</v>
      </c>
      <c r="F23" s="138">
        <v>141</v>
      </c>
      <c r="G23" s="138">
        <v>141</v>
      </c>
      <c r="H23" s="138">
        <v>141</v>
      </c>
      <c r="I23" s="138">
        <v>141</v>
      </c>
      <c r="J23" s="139">
        <v>141</v>
      </c>
    </row>
    <row r="24" spans="1:10" ht="30" customHeight="1" x14ac:dyDescent="0.25">
      <c r="A24" s="136" t="s">
        <v>61</v>
      </c>
      <c r="B24" s="137">
        <v>150</v>
      </c>
      <c r="C24" s="138">
        <v>150</v>
      </c>
      <c r="D24" s="138">
        <v>150</v>
      </c>
      <c r="E24" s="138">
        <v>150</v>
      </c>
      <c r="F24" s="138">
        <v>150</v>
      </c>
      <c r="G24" s="138">
        <v>150</v>
      </c>
      <c r="H24" s="138">
        <v>150</v>
      </c>
      <c r="I24" s="138">
        <v>150</v>
      </c>
      <c r="J24" s="139">
        <v>150</v>
      </c>
    </row>
    <row r="25" spans="1:10" ht="30" customHeight="1" x14ac:dyDescent="0.25">
      <c r="A25" s="136" t="s">
        <v>205</v>
      </c>
      <c r="B25" s="137">
        <v>124</v>
      </c>
      <c r="C25" s="138">
        <v>124</v>
      </c>
      <c r="D25" s="138">
        <v>124</v>
      </c>
      <c r="E25" s="138">
        <v>124</v>
      </c>
      <c r="F25" s="138">
        <v>124</v>
      </c>
      <c r="G25" s="138">
        <v>124</v>
      </c>
      <c r="H25" s="138">
        <v>124</v>
      </c>
      <c r="I25" s="138">
        <v>124</v>
      </c>
      <c r="J25" s="139">
        <v>124</v>
      </c>
    </row>
    <row r="26" spans="1:10" ht="30" customHeight="1" x14ac:dyDescent="0.25">
      <c r="A26" s="136" t="s">
        <v>206</v>
      </c>
      <c r="B26" s="137">
        <v>199</v>
      </c>
      <c r="C26" s="138">
        <v>199</v>
      </c>
      <c r="D26" s="138">
        <v>199</v>
      </c>
      <c r="E26" s="138">
        <v>199</v>
      </c>
      <c r="F26" s="138">
        <v>199</v>
      </c>
      <c r="G26" s="138">
        <v>237</v>
      </c>
      <c r="H26" s="138">
        <v>237</v>
      </c>
      <c r="I26" s="138">
        <v>199</v>
      </c>
      <c r="J26" s="139">
        <v>199</v>
      </c>
    </row>
    <row r="27" spans="1:10" ht="30" customHeight="1" x14ac:dyDescent="0.25">
      <c r="A27" s="136" t="s">
        <v>207</v>
      </c>
      <c r="B27" s="137">
        <v>259</v>
      </c>
      <c r="C27" s="138">
        <v>259</v>
      </c>
      <c r="D27" s="138">
        <v>259</v>
      </c>
      <c r="E27" s="138">
        <v>259</v>
      </c>
      <c r="F27" s="138">
        <v>259</v>
      </c>
      <c r="G27" s="138">
        <v>259</v>
      </c>
      <c r="H27" s="138">
        <v>259</v>
      </c>
      <c r="I27" s="138">
        <v>259</v>
      </c>
      <c r="J27" s="139">
        <v>272</v>
      </c>
    </row>
    <row r="28" spans="1:10" ht="30" customHeight="1" x14ac:dyDescent="0.25">
      <c r="A28" s="136" t="s">
        <v>208</v>
      </c>
      <c r="B28" s="137">
        <v>132</v>
      </c>
      <c r="C28" s="138">
        <v>132</v>
      </c>
      <c r="D28" s="138">
        <v>132</v>
      </c>
      <c r="E28" s="138">
        <v>132</v>
      </c>
      <c r="F28" s="138">
        <v>132</v>
      </c>
      <c r="G28" s="138">
        <v>132</v>
      </c>
      <c r="H28" s="138">
        <v>132</v>
      </c>
      <c r="I28" s="138">
        <v>132</v>
      </c>
      <c r="J28" s="139">
        <v>132</v>
      </c>
    </row>
    <row r="29" spans="1:10" ht="30" customHeight="1" x14ac:dyDescent="0.25">
      <c r="A29" s="136" t="s">
        <v>209</v>
      </c>
      <c r="B29" s="137">
        <v>163</v>
      </c>
      <c r="C29" s="138">
        <v>163</v>
      </c>
      <c r="D29" s="138">
        <v>163</v>
      </c>
      <c r="E29" s="138">
        <v>163</v>
      </c>
      <c r="F29" s="138">
        <v>163</v>
      </c>
      <c r="G29" s="138">
        <v>203</v>
      </c>
      <c r="H29" s="138">
        <v>203</v>
      </c>
      <c r="I29" s="138">
        <v>163</v>
      </c>
      <c r="J29" s="139">
        <v>163</v>
      </c>
    </row>
    <row r="30" spans="1:10" ht="30" customHeight="1" x14ac:dyDescent="0.25">
      <c r="A30" s="136" t="s">
        <v>210</v>
      </c>
      <c r="B30" s="137">
        <v>183</v>
      </c>
      <c r="C30" s="138">
        <v>183</v>
      </c>
      <c r="D30" s="138">
        <v>183</v>
      </c>
      <c r="E30" s="138">
        <v>183</v>
      </c>
      <c r="F30" s="138">
        <v>183</v>
      </c>
      <c r="G30" s="138">
        <v>183</v>
      </c>
      <c r="H30" s="138">
        <v>183</v>
      </c>
      <c r="I30" s="138">
        <v>183</v>
      </c>
      <c r="J30" s="139">
        <v>183</v>
      </c>
    </row>
    <row r="31" spans="1:10" ht="30" customHeight="1" x14ac:dyDescent="0.25">
      <c r="A31" s="136" t="s">
        <v>211</v>
      </c>
      <c r="B31" s="137">
        <v>205</v>
      </c>
      <c r="C31" s="138">
        <v>205</v>
      </c>
      <c r="D31" s="138">
        <v>205</v>
      </c>
      <c r="E31" s="138">
        <v>205</v>
      </c>
      <c r="F31" s="138">
        <v>205</v>
      </c>
      <c r="G31" s="138">
        <v>205</v>
      </c>
      <c r="H31" s="138">
        <v>262</v>
      </c>
      <c r="I31" s="138">
        <v>262</v>
      </c>
      <c r="J31" s="139">
        <v>205</v>
      </c>
    </row>
    <row r="32" spans="1:10" ht="30" customHeight="1" x14ac:dyDescent="0.25">
      <c r="A32" s="136" t="s">
        <v>212</v>
      </c>
      <c r="B32" s="137">
        <v>192</v>
      </c>
      <c r="C32" s="138">
        <v>192</v>
      </c>
      <c r="D32" s="138">
        <v>192</v>
      </c>
      <c r="E32" s="138">
        <v>192</v>
      </c>
      <c r="F32" s="138">
        <v>192</v>
      </c>
      <c r="G32" s="138">
        <v>192</v>
      </c>
      <c r="H32" s="138">
        <v>192</v>
      </c>
      <c r="I32" s="138">
        <v>192</v>
      </c>
      <c r="J32" s="139">
        <v>192</v>
      </c>
    </row>
    <row r="33" spans="1:10" ht="30" customHeight="1" x14ac:dyDescent="0.25">
      <c r="A33" s="136" t="s">
        <v>213</v>
      </c>
      <c r="B33" s="137">
        <v>139</v>
      </c>
      <c r="C33" s="138">
        <v>139</v>
      </c>
      <c r="D33" s="138">
        <v>139</v>
      </c>
      <c r="E33" s="138">
        <v>139</v>
      </c>
      <c r="F33" s="138">
        <v>139</v>
      </c>
      <c r="G33" s="138">
        <v>176</v>
      </c>
      <c r="H33" s="138">
        <v>176</v>
      </c>
      <c r="I33" s="138">
        <v>176</v>
      </c>
      <c r="J33" s="139">
        <v>139</v>
      </c>
    </row>
    <row r="34" spans="1:10" ht="30" customHeight="1" x14ac:dyDescent="0.25">
      <c r="A34" s="136" t="s">
        <v>214</v>
      </c>
      <c r="B34" s="137">
        <v>157</v>
      </c>
      <c r="C34" s="138">
        <v>157</v>
      </c>
      <c r="D34" s="138">
        <v>157</v>
      </c>
      <c r="E34" s="138">
        <v>157</v>
      </c>
      <c r="F34" s="138">
        <v>157</v>
      </c>
      <c r="G34" s="138">
        <v>157</v>
      </c>
      <c r="H34" s="138">
        <v>157</v>
      </c>
      <c r="I34" s="138">
        <v>157</v>
      </c>
      <c r="J34" s="139">
        <v>157</v>
      </c>
    </row>
    <row r="35" spans="1:10" ht="30" customHeight="1" x14ac:dyDescent="0.25">
      <c r="A35" s="136" t="s">
        <v>215</v>
      </c>
      <c r="B35" s="137">
        <v>131</v>
      </c>
      <c r="C35" s="138">
        <v>131</v>
      </c>
      <c r="D35" s="138">
        <v>131</v>
      </c>
      <c r="E35" s="138">
        <v>131</v>
      </c>
      <c r="F35" s="138">
        <v>131</v>
      </c>
      <c r="G35" s="138">
        <v>131</v>
      </c>
      <c r="H35" s="138">
        <v>131</v>
      </c>
      <c r="I35" s="138">
        <v>131</v>
      </c>
      <c r="J35" s="139">
        <v>131</v>
      </c>
    </row>
    <row r="36" spans="1:10" ht="30" customHeight="1" x14ac:dyDescent="0.25">
      <c r="A36" s="141" t="s">
        <v>216</v>
      </c>
      <c r="B36" s="142">
        <v>142</v>
      </c>
      <c r="C36" s="143">
        <v>142</v>
      </c>
      <c r="D36" s="143">
        <v>142</v>
      </c>
      <c r="E36" s="143">
        <v>142</v>
      </c>
      <c r="F36" s="143">
        <v>142</v>
      </c>
      <c r="G36" s="143">
        <v>142</v>
      </c>
      <c r="H36" s="143">
        <v>142</v>
      </c>
      <c r="I36" s="143">
        <v>142</v>
      </c>
      <c r="J36" s="144">
        <v>142</v>
      </c>
    </row>
    <row r="37" spans="1:10" ht="30" customHeight="1" x14ac:dyDescent="0.25"/>
  </sheetData>
  <sheetProtection algorithmName="SHA-512" hashValue="z8FSyOiP4/eAZKhIU/Jnt9f3O1B2Uu+HomjTB6LtYPW7imVAdQYFPw3HeJ3Vv7xav46jl5gjz2oMGv0ykezv1A==" saltValue="/n9fyePK6DTNm7WaD+0OAw==" spinCount="100000" sheet="1" objects="1" scenarios="1"/>
  <mergeCells count="2">
    <mergeCell ref="A1:J1"/>
    <mergeCell ref="A2:J2"/>
  </mergeCells>
  <pageMargins left="0.7" right="0.7" top="0.75" bottom="0.75" header="0.3" footer="0.3"/>
  <pageSetup scale="67" orientation="portrait" r:id="rId1"/>
  <headerFooter>
    <oddHeader>&amp;C&amp;"Arial,Bold"&amp;14Judicial Council of California
Lodging Reimbursement Rates&amp;11
&amp;"Arial,Bold Italic"December 2024 through September 2025</oddHeader>
  </headerFooter>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FC7C-6769-421E-B939-0774D4F6F67C}">
  <sheetPr codeName="Sheet5"/>
  <dimension ref="A1:E9"/>
  <sheetViews>
    <sheetView workbookViewId="0">
      <selection activeCell="E19" sqref="E19"/>
    </sheetView>
  </sheetViews>
  <sheetFormatPr defaultRowHeight="12.5" x14ac:dyDescent="0.25"/>
  <cols>
    <col min="1" max="1" width="9.7265625" style="27" customWidth="1"/>
    <col min="2" max="2" width="10.26953125" style="27" bestFit="1" customWidth="1"/>
    <col min="3" max="3" width="9.26953125" style="29"/>
    <col min="4" max="4" width="10.26953125" bestFit="1" customWidth="1"/>
  </cols>
  <sheetData>
    <row r="1" spans="1:5" ht="13" x14ac:dyDescent="0.3">
      <c r="A1" s="93" t="s">
        <v>248</v>
      </c>
      <c r="B1" s="93" t="s">
        <v>249</v>
      </c>
      <c r="C1" s="94" t="s">
        <v>56</v>
      </c>
    </row>
    <row r="2" spans="1:5" x14ac:dyDescent="0.25">
      <c r="A2" s="28">
        <v>43831</v>
      </c>
      <c r="B2" s="28">
        <v>44196</v>
      </c>
      <c r="C2" s="30">
        <v>0.57499999999999996</v>
      </c>
      <c r="D2" s="31">
        <v>45292</v>
      </c>
      <c r="E2">
        <f>IF(D2&gt;MAX(B2:B9),"DATE &gt; REPORT RANGE",IF(D2&lt;MIN(A2:A9),"DATE &lt; REPT RANGE",LOOKUP(D2,A2:B9,C2:C9)))</f>
        <v>0.67</v>
      </c>
    </row>
    <row r="3" spans="1:5" x14ac:dyDescent="0.25">
      <c r="A3" s="28">
        <f>B2+1</f>
        <v>44197</v>
      </c>
      <c r="B3" s="28">
        <v>44561</v>
      </c>
      <c r="C3" s="30">
        <v>0.56000000000000005</v>
      </c>
    </row>
    <row r="4" spans="1:5" x14ac:dyDescent="0.25">
      <c r="A4" s="28">
        <f>B3+1</f>
        <v>44562</v>
      </c>
      <c r="B4" s="28">
        <v>44742</v>
      </c>
      <c r="C4" s="30">
        <v>0.58499999999999996</v>
      </c>
    </row>
    <row r="5" spans="1:5" x14ac:dyDescent="0.25">
      <c r="A5" s="28">
        <f>B4+1</f>
        <v>44743</v>
      </c>
      <c r="B5" s="28">
        <v>44926</v>
      </c>
      <c r="C5" s="30">
        <v>0.625</v>
      </c>
    </row>
    <row r="6" spans="1:5" x14ac:dyDescent="0.25">
      <c r="A6" s="28">
        <v>44927</v>
      </c>
      <c r="B6" s="28">
        <v>45291</v>
      </c>
      <c r="C6" s="30">
        <v>0.65500000000000003</v>
      </c>
    </row>
    <row r="7" spans="1:5" x14ac:dyDescent="0.25">
      <c r="A7" s="28">
        <v>45292</v>
      </c>
      <c r="B7" s="28">
        <v>45657</v>
      </c>
      <c r="C7" s="30">
        <v>0.67</v>
      </c>
    </row>
    <row r="8" spans="1:5" x14ac:dyDescent="0.25">
      <c r="A8" s="28">
        <v>45658</v>
      </c>
      <c r="B8" s="28">
        <v>46022</v>
      </c>
      <c r="C8" s="77">
        <v>0.7</v>
      </c>
    </row>
    <row r="9" spans="1:5" x14ac:dyDescent="0.25">
      <c r="A9" s="28">
        <v>46023</v>
      </c>
      <c r="B9" s="28">
        <v>73050</v>
      </c>
      <c r="C9" s="77">
        <v>0.7</v>
      </c>
    </row>
  </sheetData>
  <pageMargins left="0.7" right="0.7" top="0.75" bottom="0.75" header="0.3" footer="0.3"/>
  <pageSetup orientation="portrait" horizontalDpi="0" verticalDpi="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c64c0eb-d3dc-4d54-95c1-3fa4f39eb30c">
      <UserInfo>
        <DisplayName/>
        <AccountId xsi:nil="true"/>
        <AccountType/>
      </UserInfo>
    </SharedWithUsers>
    <lcf76f155ced4ddcb4097134ff3c332f xmlns="426ad145-df97-49f8-a7c1-bc5cc9a3133f">
      <Terms xmlns="http://schemas.microsoft.com/office/infopath/2007/PartnerControls"/>
    </lcf76f155ced4ddcb4097134ff3c332f>
    <TaxCatchAll xmlns="3c64c0eb-d3dc-4d54-95c1-3fa4f39eb3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6BDD9D9DC97B4E934E95A0062165E6" ma:contentTypeVersion="14" ma:contentTypeDescription="Create a new document." ma:contentTypeScope="" ma:versionID="f24e96c677909a56980cbc75f1d148d2">
  <xsd:schema xmlns:xsd="http://www.w3.org/2001/XMLSchema" xmlns:xs="http://www.w3.org/2001/XMLSchema" xmlns:p="http://schemas.microsoft.com/office/2006/metadata/properties" xmlns:ns2="3c64c0eb-d3dc-4d54-95c1-3fa4f39eb30c" xmlns:ns3="426ad145-df97-49f8-a7c1-bc5cc9a3133f" targetNamespace="http://schemas.microsoft.com/office/2006/metadata/properties" ma:root="true" ma:fieldsID="21fa6064f7724e7989ef270a34ff5b6b" ns2:_="" ns3:_="">
    <xsd:import namespace="3c64c0eb-d3dc-4d54-95c1-3fa4f39eb30c"/>
    <xsd:import namespace="426ad145-df97-49f8-a7c1-bc5cc9a313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4c0eb-d3dc-4d54-95c1-3fa4f39eb3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a4e3a9b-ce5a-4baa-9ae8-25655507f3ad}" ma:internalName="TaxCatchAll" ma:showField="CatchAllData" ma:web="3c64c0eb-d3dc-4d54-95c1-3fa4f39eb3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ad145-df97-49f8-a7c1-bc5cc9a313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2924eaa-6349-497e-96ac-f07fd2ffae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2B271-3365-4F56-A5AD-09DC41FEC438}">
  <ds:schemaRefs>
    <ds:schemaRef ds:uri="http://schemas.microsoft.com/sharepoint/v3/contenttype/forms"/>
  </ds:schemaRefs>
</ds:datastoreItem>
</file>

<file path=customXml/itemProps2.xml><?xml version="1.0" encoding="utf-8"?>
<ds:datastoreItem xmlns:ds="http://schemas.openxmlformats.org/officeDocument/2006/customXml" ds:itemID="{432129B7-9942-4805-AD86-EBFFE985E34B}">
  <ds:schemaRefs>
    <ds:schemaRef ds:uri="http://schemas.microsoft.com/office/2006/metadata/properties"/>
    <ds:schemaRef ds:uri="http://schemas.microsoft.com/office/infopath/2007/PartnerControls"/>
    <ds:schemaRef ds:uri="3c64c0eb-d3dc-4d54-95c1-3fa4f39eb30c"/>
    <ds:schemaRef ds:uri="426ad145-df97-49f8-a7c1-bc5cc9a3133f"/>
  </ds:schemaRefs>
</ds:datastoreItem>
</file>

<file path=customXml/itemProps3.xml><?xml version="1.0" encoding="utf-8"?>
<ds:datastoreItem xmlns:ds="http://schemas.openxmlformats.org/officeDocument/2006/customXml" ds:itemID="{336539F1-2E7E-40BD-BB54-209E9B25A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4c0eb-d3dc-4d54-95c1-3fa4f39eb30c"/>
    <ds:schemaRef ds:uri="426ad145-df97-49f8-a7c1-bc5cc9a313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TEC FORM_on or after 1.1.25</vt:lpstr>
      <vt:lpstr>Instructions</vt:lpstr>
      <vt:lpstr>Checklist</vt:lpstr>
      <vt:lpstr>Lodging Rates</vt:lpstr>
      <vt:lpstr>Mileage Rates</vt:lpstr>
      <vt:lpstr>'TEC FORM_on or after 1.1.25'!ENY</vt:lpstr>
      <vt:lpstr>'TEC FORM_on or after 1.1.25'!position_tab</vt:lpstr>
      <vt:lpstr>Checklist!Print_Area</vt:lpstr>
      <vt:lpstr>Instructions!Print_Area</vt:lpstr>
      <vt:lpstr>'TEC FORM_on or after 1.1.25'!Print_Area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Anita Llata</dc:creator>
  <cp:keywords/>
  <dc:description/>
  <cp:lastModifiedBy>Tanaka, Gregory</cp:lastModifiedBy>
  <cp:revision/>
  <cp:lastPrinted>2024-12-06T22:51:30Z</cp:lastPrinted>
  <dcterms:created xsi:type="dcterms:W3CDTF">2022-06-16T23:34:19Z</dcterms:created>
  <dcterms:modified xsi:type="dcterms:W3CDTF">2025-04-22T02:37:09Z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0x010100E36BDD9D9DC97B4E934E95A0062165E6</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{"FileActivityType":"6","FileActivityTimeStamp":"2024-12-04T22:22:18.323Z","FileActivityUsersOnPage":[{"DisplayName":"Ly, Chan","Id":"chan.ly@jud.ca.gov"}],"FileActivityNavigationId":null}</vt:lpwstr>
  </property>
  <property fmtid="{D5CDD505-2E9C-101B-9397-08002B2CF9AE}" pid="7" name="TriggerFlowInfo">
    <vt:lpwstr/>
  </property>
</Properties>
</file>