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G:\BAP\TCFS\Material Management\Statewide Contracts\Pretrial Risk Assessment Application\Addenda &amp; Revisions\Revision 3\"/>
    </mc:Choice>
  </mc:AlternateContent>
  <xr:revisionPtr revIDLastSave="0" documentId="8_{14FA8734-4DC8-4419-AE5C-E9D89CDCFE2D}" xr6:coauthVersionLast="41" xr6:coauthVersionMax="41" xr10:uidLastSave="{00000000-0000-0000-0000-000000000000}"/>
  <bookViews>
    <workbookView xWindow="5565" yWindow="1350" windowWidth="15195" windowHeight="14715" tabRatio="809" activeTab="6" xr2:uid="{00000000-000D-0000-FFFF-FFFF00000000}"/>
  </bookViews>
  <sheets>
    <sheet name="Instructions" sheetId="14" r:id="rId1"/>
    <sheet name="Summary" sheetId="13" r:id="rId2"/>
    <sheet name="1-License" sheetId="2" r:id="rId3"/>
    <sheet name="2-ProfServ-Small" sheetId="3" r:id="rId4"/>
    <sheet name="3-ProfServ-Medium" sheetId="11" r:id="rId5"/>
    <sheet name="4-ProfServ-Large" sheetId="10" r:id="rId6"/>
    <sheet name="5-Maintenance and Support" sheetId="7" r:id="rId7"/>
    <sheet name="6-Other Costs" sheetId="8" r:id="rId8"/>
    <sheet name="7-Hosted Costs" sheetId="9" r:id="rId9"/>
    <sheet name="8-Alternate Pricing " sheetId="15" r:id="rId10"/>
  </sheets>
  <definedNames>
    <definedName name="_xlnm.Print_Titles" localSheetId="2">'1-License'!$1:$3</definedName>
    <definedName name="_xlnm.Print_Titles" localSheetId="3">'2-ProfServ-Small'!$1:$2</definedName>
    <definedName name="_xlnm.Print_Titles" localSheetId="4">'3-ProfServ-Medium'!$1:$2</definedName>
    <definedName name="_xlnm.Print_Titles" localSheetId="5">'4-ProfServ-Large'!$1:$2</definedName>
    <definedName name="_xlnm.Print_Titles" localSheetId="8">'7-Hosted Costs'!$1:$3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 i="9" l="1"/>
  <c r="B1" i="8"/>
  <c r="B1" i="7"/>
  <c r="K1" i="10"/>
  <c r="J1" i="11"/>
  <c r="K1" i="3"/>
  <c r="C1" i="2"/>
  <c r="B11" i="9" l="1"/>
  <c r="B44" i="9"/>
  <c r="B39" i="9"/>
  <c r="B34" i="9"/>
  <c r="B21" i="9"/>
  <c r="B16" i="9"/>
  <c r="B46" i="9" l="1"/>
  <c r="B48" i="9" s="1"/>
  <c r="B23" i="9"/>
  <c r="B27" i="9" s="1"/>
  <c r="D14" i="13" l="1"/>
  <c r="C14" i="13"/>
  <c r="B14" i="13"/>
  <c r="B36" i="2"/>
  <c r="B30" i="2"/>
  <c r="B37" i="2" l="1"/>
  <c r="H19" i="11"/>
  <c r="H20" i="11" s="1"/>
  <c r="H21" i="11" s="1"/>
  <c r="H22" i="11" s="1"/>
  <c r="H23" i="11" s="1"/>
  <c r="H24" i="11" s="1"/>
  <c r="H25" i="11" s="1"/>
  <c r="H14" i="11"/>
  <c r="H15" i="11" s="1"/>
  <c r="H16" i="11" s="1"/>
  <c r="H10" i="11"/>
  <c r="H11" i="11" s="1"/>
  <c r="P14" i="10"/>
  <c r="L14" i="10"/>
  <c r="H14" i="10"/>
  <c r="D14" i="10"/>
  <c r="P14" i="11"/>
  <c r="L14" i="11"/>
  <c r="D14" i="11"/>
  <c r="P14" i="3"/>
  <c r="L14" i="3"/>
  <c r="L15" i="3" s="1"/>
  <c r="L16" i="3" s="1"/>
  <c r="H14" i="3"/>
  <c r="D14" i="3"/>
  <c r="L19" i="3"/>
  <c r="L20" i="3" s="1"/>
  <c r="L21" i="3" s="1"/>
  <c r="L22" i="3" s="1"/>
  <c r="L23" i="3" s="1"/>
  <c r="L24" i="3" s="1"/>
  <c r="L25" i="3" s="1"/>
  <c r="L26" i="3" s="1"/>
  <c r="P19" i="10" l="1"/>
  <c r="P20" i="10" s="1"/>
  <c r="P21" i="10" s="1"/>
  <c r="P22" i="10" s="1"/>
  <c r="P23" i="10" s="1"/>
  <c r="P24" i="10" s="1"/>
  <c r="P25" i="10" s="1"/>
  <c r="P26" i="10" s="1"/>
  <c r="P15" i="10"/>
  <c r="P16" i="10" s="1"/>
  <c r="P10" i="10"/>
  <c r="P11" i="10" s="1"/>
  <c r="L19" i="10"/>
  <c r="L20" i="10" s="1"/>
  <c r="L21" i="10" s="1"/>
  <c r="L22" i="10" s="1"/>
  <c r="L23" i="10" s="1"/>
  <c r="L24" i="10" s="1"/>
  <c r="L25" i="10" s="1"/>
  <c r="L26" i="10" s="1"/>
  <c r="L15" i="10"/>
  <c r="L16" i="10" s="1"/>
  <c r="L10" i="10"/>
  <c r="L11" i="10" s="1"/>
  <c r="D10" i="10"/>
  <c r="D11" i="10" s="1"/>
  <c r="H19" i="10"/>
  <c r="H20" i="10" s="1"/>
  <c r="H21" i="10" s="1"/>
  <c r="H22" i="10" s="1"/>
  <c r="H23" i="10" s="1"/>
  <c r="H24" i="10" s="1"/>
  <c r="H25" i="10" s="1"/>
  <c r="H26" i="10" s="1"/>
  <c r="H15" i="10"/>
  <c r="H16" i="10" s="1"/>
  <c r="H10" i="10"/>
  <c r="H11" i="10" s="1"/>
  <c r="D19" i="10"/>
  <c r="D20" i="10" s="1"/>
  <c r="D21" i="10" s="1"/>
  <c r="D22" i="10" s="1"/>
  <c r="D23" i="10" s="1"/>
  <c r="D24" i="10" s="1"/>
  <c r="D25" i="10" s="1"/>
  <c r="D26" i="10" s="1"/>
  <c r="D15" i="10"/>
  <c r="D16" i="10" s="1"/>
  <c r="P19" i="11"/>
  <c r="P20" i="11" s="1"/>
  <c r="P21" i="11" s="1"/>
  <c r="P22" i="11" s="1"/>
  <c r="P23" i="11" s="1"/>
  <c r="P24" i="11" s="1"/>
  <c r="P25" i="11" s="1"/>
  <c r="P26" i="11" s="1"/>
  <c r="P15" i="11"/>
  <c r="P16" i="11" s="1"/>
  <c r="P10" i="11"/>
  <c r="P11" i="11" s="1"/>
  <c r="L19" i="11"/>
  <c r="L20" i="11" s="1"/>
  <c r="L21" i="11" s="1"/>
  <c r="L22" i="11" s="1"/>
  <c r="L23" i="11" s="1"/>
  <c r="L24" i="11" s="1"/>
  <c r="L25" i="11" s="1"/>
  <c r="L26" i="11" s="1"/>
  <c r="L15" i="11"/>
  <c r="L16" i="11" s="1"/>
  <c r="L10" i="11"/>
  <c r="L11" i="11" s="1"/>
  <c r="D19" i="11"/>
  <c r="D20" i="11" s="1"/>
  <c r="D21" i="11" s="1"/>
  <c r="D22" i="11" s="1"/>
  <c r="D23" i="11" s="1"/>
  <c r="D24" i="11" s="1"/>
  <c r="D25" i="11" s="1"/>
  <c r="D15" i="11"/>
  <c r="D16" i="11" s="1"/>
  <c r="D10" i="11"/>
  <c r="D11" i="11" s="1"/>
  <c r="P19" i="3"/>
  <c r="P20" i="3" s="1"/>
  <c r="P21" i="3" s="1"/>
  <c r="P22" i="3" s="1"/>
  <c r="P23" i="3" s="1"/>
  <c r="P24" i="3" s="1"/>
  <c r="P25" i="3" s="1"/>
  <c r="P15" i="3"/>
  <c r="P16" i="3" s="1"/>
  <c r="H19" i="3"/>
  <c r="H20" i="3" s="1"/>
  <c r="H21" i="3" s="1"/>
  <c r="H22" i="3" s="1"/>
  <c r="H23" i="3" s="1"/>
  <c r="H24" i="3" s="1"/>
  <c r="H25" i="3" s="1"/>
  <c r="H15" i="3"/>
  <c r="H16" i="3" s="1"/>
  <c r="D19" i="3"/>
  <c r="D20" i="3" s="1"/>
  <c r="D21" i="3" s="1"/>
  <c r="D22" i="3" s="1"/>
  <c r="D23" i="3" s="1"/>
  <c r="D24" i="3" s="1"/>
  <c r="D25" i="3" s="1"/>
  <c r="D15" i="3"/>
  <c r="D16" i="3" s="1"/>
  <c r="P10" i="3"/>
  <c r="P11" i="3" s="1"/>
  <c r="L10" i="3"/>
  <c r="L11" i="3" s="1"/>
  <c r="H10" i="3"/>
  <c r="H11" i="3" s="1"/>
  <c r="D10" i="3"/>
  <c r="D11" i="3" l="1"/>
  <c r="B14" i="2"/>
  <c r="B8" i="13" l="1"/>
  <c r="D8" i="13"/>
  <c r="C8" i="13"/>
  <c r="M17" i="8"/>
  <c r="M16" i="8"/>
  <c r="M15" i="8"/>
  <c r="M14" i="8"/>
  <c r="M13" i="8"/>
  <c r="M12" i="8"/>
  <c r="M11" i="8"/>
  <c r="M10" i="8"/>
  <c r="M9" i="8"/>
  <c r="M8" i="8"/>
  <c r="M7" i="8"/>
  <c r="J17" i="8"/>
  <c r="J16" i="8"/>
  <c r="J15" i="8"/>
  <c r="J14" i="8"/>
  <c r="J13" i="8"/>
  <c r="J12" i="8"/>
  <c r="J11" i="8"/>
  <c r="J10" i="8"/>
  <c r="J9" i="8"/>
  <c r="J8" i="8"/>
  <c r="J7" i="8"/>
  <c r="G17" i="8"/>
  <c r="G16" i="8"/>
  <c r="G15" i="8"/>
  <c r="G14" i="8"/>
  <c r="G13" i="8"/>
  <c r="G12" i="8"/>
  <c r="G11" i="8"/>
  <c r="G10" i="8"/>
  <c r="G9" i="8"/>
  <c r="G8" i="8"/>
  <c r="G7" i="8"/>
  <c r="D9" i="8"/>
  <c r="D10" i="8"/>
  <c r="D11" i="8"/>
  <c r="D12" i="8"/>
  <c r="D13" i="8"/>
  <c r="D14" i="8"/>
  <c r="D15" i="8"/>
  <c r="D16" i="8"/>
  <c r="D17" i="8"/>
  <c r="D8" i="8"/>
  <c r="D7" i="8"/>
  <c r="B39" i="7"/>
  <c r="B41" i="7" s="1"/>
  <c r="E12" i="13" s="1"/>
  <c r="B30" i="7"/>
  <c r="B32" i="7" s="1"/>
  <c r="D12" i="13" s="1"/>
  <c r="B21" i="7"/>
  <c r="B23" i="7" s="1"/>
  <c r="C12" i="13" s="1"/>
  <c r="F39" i="3"/>
  <c r="G39" i="3"/>
  <c r="O55" i="10"/>
  <c r="N55" i="10"/>
  <c r="K55" i="10"/>
  <c r="J55" i="10"/>
  <c r="G55" i="10"/>
  <c r="F55" i="10"/>
  <c r="C55" i="10"/>
  <c r="B55" i="10"/>
  <c r="O45" i="10"/>
  <c r="N45" i="10"/>
  <c r="K45" i="10"/>
  <c r="J45" i="10"/>
  <c r="G45" i="10"/>
  <c r="F45" i="10"/>
  <c r="C45" i="10"/>
  <c r="B45" i="10"/>
  <c r="O39" i="10"/>
  <c r="O56" i="10" s="1"/>
  <c r="N39" i="10"/>
  <c r="K39" i="10"/>
  <c r="K56" i="10" s="1"/>
  <c r="J39" i="10"/>
  <c r="G39" i="10"/>
  <c r="G56" i="10" s="1"/>
  <c r="F39" i="10"/>
  <c r="C39" i="10"/>
  <c r="C56" i="10" s="1"/>
  <c r="B39" i="10"/>
  <c r="O55" i="11"/>
  <c r="N55" i="11"/>
  <c r="K55" i="11"/>
  <c r="J55" i="11"/>
  <c r="G55" i="11"/>
  <c r="F55" i="11"/>
  <c r="C55" i="11"/>
  <c r="B55" i="11"/>
  <c r="O45" i="11"/>
  <c r="N45" i="11"/>
  <c r="K45" i="11"/>
  <c r="J45" i="11"/>
  <c r="G45" i="11"/>
  <c r="F45" i="11"/>
  <c r="C45" i="11"/>
  <c r="B45" i="11"/>
  <c r="O39" i="11"/>
  <c r="O56" i="11" s="1"/>
  <c r="N39" i="11"/>
  <c r="K39" i="11"/>
  <c r="K56" i="11" s="1"/>
  <c r="J39" i="11"/>
  <c r="G39" i="11"/>
  <c r="G56" i="11" s="1"/>
  <c r="F39" i="11"/>
  <c r="C39" i="11"/>
  <c r="C56" i="11" s="1"/>
  <c r="B39" i="11"/>
  <c r="O27" i="10"/>
  <c r="N27" i="10"/>
  <c r="K27" i="10"/>
  <c r="J27" i="10"/>
  <c r="G27" i="10"/>
  <c r="F27" i="10"/>
  <c r="C27" i="10"/>
  <c r="B27" i="10"/>
  <c r="Q26" i="10"/>
  <c r="M26" i="10"/>
  <c r="I26" i="10"/>
  <c r="E26" i="10"/>
  <c r="Q25" i="10"/>
  <c r="M25" i="10"/>
  <c r="I25" i="10"/>
  <c r="E25" i="10"/>
  <c r="Q24" i="10"/>
  <c r="M24" i="10"/>
  <c r="I24" i="10"/>
  <c r="E24" i="10"/>
  <c r="Q23" i="10"/>
  <c r="M23" i="10"/>
  <c r="I23" i="10"/>
  <c r="E23" i="10"/>
  <c r="Q22" i="10"/>
  <c r="M22" i="10"/>
  <c r="I22" i="10"/>
  <c r="E22" i="10"/>
  <c r="Q21" i="10"/>
  <c r="M21" i="10"/>
  <c r="I21" i="10"/>
  <c r="E21" i="10"/>
  <c r="Q20" i="10"/>
  <c r="M20" i="10"/>
  <c r="I20" i="10"/>
  <c r="E20" i="10"/>
  <c r="Q19" i="10"/>
  <c r="M19" i="10"/>
  <c r="M27" i="10" s="1"/>
  <c r="I19" i="10"/>
  <c r="I27" i="10" s="1"/>
  <c r="E19" i="10"/>
  <c r="E27" i="10" s="1"/>
  <c r="O17" i="10"/>
  <c r="N17" i="10"/>
  <c r="K17" i="10"/>
  <c r="J17" i="10"/>
  <c r="G17" i="10"/>
  <c r="F17" i="10"/>
  <c r="C17" i="10"/>
  <c r="B17" i="10"/>
  <c r="Q16" i="10"/>
  <c r="M16" i="10"/>
  <c r="I16" i="10"/>
  <c r="E16" i="10"/>
  <c r="Q15" i="10"/>
  <c r="M15" i="10"/>
  <c r="I15" i="10"/>
  <c r="E15" i="10"/>
  <c r="Q14" i="10"/>
  <c r="M14" i="10"/>
  <c r="M17" i="10" s="1"/>
  <c r="I14" i="10"/>
  <c r="I17" i="10" s="1"/>
  <c r="E14" i="10"/>
  <c r="E17" i="10" s="1"/>
  <c r="Q17" i="10"/>
  <c r="O12" i="10"/>
  <c r="N12" i="10"/>
  <c r="K12" i="10"/>
  <c r="J12" i="10"/>
  <c r="G12" i="10"/>
  <c r="F12" i="10"/>
  <c r="C12" i="10"/>
  <c r="B12" i="10"/>
  <c r="Q11" i="10"/>
  <c r="M11" i="10"/>
  <c r="I11" i="10"/>
  <c r="E11" i="10"/>
  <c r="Q10" i="10"/>
  <c r="M10" i="10"/>
  <c r="I10" i="10"/>
  <c r="E10" i="10"/>
  <c r="Q9" i="10"/>
  <c r="M9" i="10"/>
  <c r="M12" i="10" s="1"/>
  <c r="I9" i="10"/>
  <c r="I12" i="10" s="1"/>
  <c r="E9" i="10"/>
  <c r="E12" i="10" s="1"/>
  <c r="O27" i="11"/>
  <c r="N27" i="11"/>
  <c r="Q26" i="11"/>
  <c r="Q25" i="11"/>
  <c r="Q24" i="11"/>
  <c r="Q23" i="11"/>
  <c r="Q22" i="11"/>
  <c r="Q21" i="11"/>
  <c r="Q20" i="11"/>
  <c r="Q19" i="11"/>
  <c r="O17" i="11"/>
  <c r="N17" i="11"/>
  <c r="Q16" i="11"/>
  <c r="Q15" i="11"/>
  <c r="Q14" i="11"/>
  <c r="O12" i="11"/>
  <c r="N12" i="11"/>
  <c r="Q11" i="11"/>
  <c r="Q10" i="11"/>
  <c r="Q9" i="11"/>
  <c r="K27" i="11"/>
  <c r="J27" i="11"/>
  <c r="M26" i="11"/>
  <c r="M25" i="11"/>
  <c r="M24" i="11"/>
  <c r="M23" i="11"/>
  <c r="M22" i="11"/>
  <c r="M21" i="11"/>
  <c r="M20" i="11"/>
  <c r="M19" i="11"/>
  <c r="K17" i="11"/>
  <c r="J17" i="11"/>
  <c r="M16" i="11"/>
  <c r="M15" i="11"/>
  <c r="M14" i="11"/>
  <c r="K12" i="11"/>
  <c r="J12" i="11"/>
  <c r="M11" i="11"/>
  <c r="M10" i="11"/>
  <c r="M9" i="11"/>
  <c r="G27" i="11"/>
  <c r="F27" i="11"/>
  <c r="I26" i="11"/>
  <c r="I25" i="11"/>
  <c r="I24" i="11"/>
  <c r="I23" i="11"/>
  <c r="I22" i="11"/>
  <c r="I21" i="11"/>
  <c r="I20" i="11"/>
  <c r="I19" i="11"/>
  <c r="G17" i="11"/>
  <c r="F17" i="11"/>
  <c r="I16" i="11"/>
  <c r="I15" i="11"/>
  <c r="I14" i="11"/>
  <c r="G12" i="11"/>
  <c r="F12" i="11"/>
  <c r="I11" i="11"/>
  <c r="I10" i="11"/>
  <c r="I9" i="11"/>
  <c r="E26" i="11"/>
  <c r="E25" i="11"/>
  <c r="E24" i="11"/>
  <c r="E23" i="11"/>
  <c r="E22" i="11"/>
  <c r="E21" i="11"/>
  <c r="E20" i="11"/>
  <c r="E19" i="11"/>
  <c r="E16" i="11"/>
  <c r="E15" i="11"/>
  <c r="E14" i="11"/>
  <c r="E11" i="11"/>
  <c r="E10" i="11"/>
  <c r="E9" i="11"/>
  <c r="C27" i="11"/>
  <c r="B27" i="11"/>
  <c r="C17" i="11"/>
  <c r="B17" i="11"/>
  <c r="C12" i="11"/>
  <c r="B12" i="11"/>
  <c r="O55" i="3"/>
  <c r="N55" i="3"/>
  <c r="O45" i="3"/>
  <c r="N45" i="3"/>
  <c r="O39" i="3"/>
  <c r="N39" i="3"/>
  <c r="K55" i="3"/>
  <c r="J55" i="3"/>
  <c r="K45" i="3"/>
  <c r="J45" i="3"/>
  <c r="K39" i="3"/>
  <c r="J39" i="3"/>
  <c r="G55" i="3"/>
  <c r="F55" i="3"/>
  <c r="G45" i="3"/>
  <c r="F45" i="3"/>
  <c r="Q26" i="3"/>
  <c r="Q25" i="3"/>
  <c r="Q24" i="3"/>
  <c r="Q23" i="3"/>
  <c r="Q22" i="3"/>
  <c r="Q21" i="3"/>
  <c r="Q20" i="3"/>
  <c r="Q19" i="3"/>
  <c r="Q16" i="3"/>
  <c r="Q15" i="3"/>
  <c r="Q14" i="3"/>
  <c r="Q11" i="3"/>
  <c r="Q10" i="3"/>
  <c r="Q9" i="3"/>
  <c r="M26" i="3"/>
  <c r="M25" i="3"/>
  <c r="M24" i="3"/>
  <c r="M23" i="3"/>
  <c r="M22" i="3"/>
  <c r="M21" i="3"/>
  <c r="M20" i="3"/>
  <c r="M19" i="3"/>
  <c r="M16" i="3"/>
  <c r="M15" i="3"/>
  <c r="M14" i="3"/>
  <c r="M11" i="3"/>
  <c r="M10" i="3"/>
  <c r="M9" i="3"/>
  <c r="J27" i="3"/>
  <c r="J17" i="3"/>
  <c r="J12" i="3"/>
  <c r="N27" i="3"/>
  <c r="N17" i="3"/>
  <c r="N12" i="3"/>
  <c r="I20" i="3"/>
  <c r="I21" i="3"/>
  <c r="I22" i="3"/>
  <c r="I23" i="3"/>
  <c r="I24" i="3"/>
  <c r="I25" i="3"/>
  <c r="I26" i="3"/>
  <c r="I14" i="3"/>
  <c r="I15" i="3"/>
  <c r="I16" i="3"/>
  <c r="I19" i="3"/>
  <c r="I11" i="3"/>
  <c r="I10" i="3"/>
  <c r="I9" i="3"/>
  <c r="E26" i="3"/>
  <c r="E20" i="3"/>
  <c r="E21" i="3"/>
  <c r="E22" i="3"/>
  <c r="E23" i="3"/>
  <c r="E24" i="3"/>
  <c r="E25" i="3"/>
  <c r="E14" i="3"/>
  <c r="E15" i="3"/>
  <c r="E16" i="3"/>
  <c r="E19" i="3"/>
  <c r="F27" i="3"/>
  <c r="F17" i="3"/>
  <c r="F12" i="3"/>
  <c r="E10" i="3"/>
  <c r="E11" i="3"/>
  <c r="E9" i="3"/>
  <c r="O56" i="3" l="1"/>
  <c r="G28" i="10"/>
  <c r="Q27" i="10"/>
  <c r="O28" i="10"/>
  <c r="Q17" i="3"/>
  <c r="K56" i="3"/>
  <c r="C28" i="11"/>
  <c r="K28" i="10"/>
  <c r="M18" i="8"/>
  <c r="E13" i="13" s="1"/>
  <c r="E18" i="13" s="1"/>
  <c r="M28" i="10"/>
  <c r="I28" i="10"/>
  <c r="C28" i="10"/>
  <c r="E28" i="10"/>
  <c r="J18" i="8"/>
  <c r="D13" i="13" s="1"/>
  <c r="G56" i="3"/>
  <c r="G18" i="8"/>
  <c r="C13" i="13" s="1"/>
  <c r="Q12" i="10"/>
  <c r="E27" i="11"/>
  <c r="I12" i="11"/>
  <c r="G28" i="11"/>
  <c r="K28" i="11"/>
  <c r="Q12" i="11"/>
  <c r="O28" i="11"/>
  <c r="B56" i="11"/>
  <c r="F56" i="11"/>
  <c r="J56" i="11"/>
  <c r="N56" i="11"/>
  <c r="N28" i="3"/>
  <c r="J56" i="3"/>
  <c r="M17" i="3"/>
  <c r="J28" i="3"/>
  <c r="M27" i="3"/>
  <c r="B56" i="10"/>
  <c r="F56" i="10"/>
  <c r="J56" i="10"/>
  <c r="N56" i="10"/>
  <c r="M27" i="11"/>
  <c r="M17" i="11"/>
  <c r="E17" i="11"/>
  <c r="Q27" i="3"/>
  <c r="Q12" i="3"/>
  <c r="M12" i="3"/>
  <c r="F56" i="3"/>
  <c r="N56" i="3"/>
  <c r="I17" i="11"/>
  <c r="I27" i="11"/>
  <c r="Q17" i="11"/>
  <c r="B28" i="11"/>
  <c r="E12" i="11"/>
  <c r="F28" i="11"/>
  <c r="M12" i="11"/>
  <c r="Q27" i="11"/>
  <c r="N28" i="11"/>
  <c r="J28" i="11"/>
  <c r="B28" i="10"/>
  <c r="F28" i="10"/>
  <c r="J28" i="10"/>
  <c r="N28" i="10"/>
  <c r="F28" i="3"/>
  <c r="Q28" i="10" l="1"/>
  <c r="D11" i="13" s="1"/>
  <c r="D18" i="13" s="1"/>
  <c r="E28" i="11"/>
  <c r="M28" i="3"/>
  <c r="Q28" i="3"/>
  <c r="I28" i="11"/>
  <c r="Q28" i="11"/>
  <c r="M28" i="11"/>
  <c r="D18" i="8"/>
  <c r="B13" i="13" s="1"/>
  <c r="C10" i="13" l="1"/>
  <c r="C18" i="13" s="1"/>
  <c r="B12" i="3"/>
  <c r="B17" i="3"/>
  <c r="B27" i="3"/>
  <c r="B39" i="3"/>
  <c r="B45" i="3"/>
  <c r="B55" i="3"/>
  <c r="B28" i="3" l="1"/>
  <c r="B56" i="3"/>
  <c r="B12" i="7"/>
  <c r="B14" i="7" s="1"/>
  <c r="B12" i="13" s="1"/>
  <c r="O27" i="3" l="1"/>
  <c r="C55" i="3"/>
  <c r="K27" i="3"/>
  <c r="I27" i="3"/>
  <c r="G27" i="3"/>
  <c r="E27" i="3"/>
  <c r="C27" i="3"/>
  <c r="C12" i="3"/>
  <c r="E12" i="3"/>
  <c r="G12" i="3"/>
  <c r="I12" i="3"/>
  <c r="K12" i="3"/>
  <c r="O12" i="3"/>
  <c r="C17" i="3"/>
  <c r="E17" i="3"/>
  <c r="G17" i="3"/>
  <c r="I17" i="3"/>
  <c r="K17" i="3"/>
  <c r="O17" i="3"/>
  <c r="C39" i="3"/>
  <c r="C45" i="3"/>
  <c r="I28" i="3" l="1"/>
  <c r="K28" i="3"/>
  <c r="C56" i="3"/>
  <c r="O28" i="3"/>
  <c r="E28" i="3"/>
  <c r="C28" i="3"/>
  <c r="G28" i="3"/>
  <c r="B9" i="13" l="1"/>
  <c r="B18" i="13" s="1"/>
</calcChain>
</file>

<file path=xl/sharedStrings.xml><?xml version="1.0" encoding="utf-8"?>
<sst xmlns="http://schemas.openxmlformats.org/spreadsheetml/2006/main" count="451" uniqueCount="157">
  <si>
    <t>**Attach additional notes (if needed) to provide full explanation.</t>
  </si>
  <si>
    <t>Software Application</t>
  </si>
  <si>
    <t>Activity (Prof Services)</t>
  </si>
  <si>
    <t>Project Management</t>
  </si>
  <si>
    <t>(add additional cells if needed)</t>
  </si>
  <si>
    <t>Fee Per User/Employee*</t>
  </si>
  <si>
    <t xml:space="preserve">Other </t>
  </si>
  <si>
    <t>All Other Implementation Services*</t>
  </si>
  <si>
    <t>Estimated Professional Services By Implementation Phase and Activity</t>
  </si>
  <si>
    <t xml:space="preserve"> </t>
  </si>
  <si>
    <t>Explanation/Notes (if necessary)**</t>
  </si>
  <si>
    <t>Proposed Cost in RFP</t>
  </si>
  <si>
    <t>Subtotal</t>
  </si>
  <si>
    <t>Discountable Software</t>
  </si>
  <si>
    <t xml:space="preserve">Less Discount </t>
  </si>
  <si>
    <t>Total License Fees</t>
  </si>
  <si>
    <t>All Other Implementation Services</t>
  </si>
  <si>
    <t>Phase</t>
  </si>
  <si>
    <t>Hours</t>
  </si>
  <si>
    <t>Rate*</t>
  </si>
  <si>
    <t>Cost</t>
  </si>
  <si>
    <t>*  Please use (and specify) the proposed blended rate for each phase.</t>
  </si>
  <si>
    <t>Phase II Total</t>
  </si>
  <si>
    <t>Phase I Total</t>
  </si>
  <si>
    <t>Phase III Total</t>
  </si>
  <si>
    <t>Grand Total</t>
  </si>
  <si>
    <t>Phase III -Deployment</t>
  </si>
  <si>
    <t>Local configuration</t>
  </si>
  <si>
    <t>Integration testing</t>
  </si>
  <si>
    <t>Business Assessment and plan build</t>
  </si>
  <si>
    <t>User Acceptance Testing</t>
  </si>
  <si>
    <t>End to End Testing</t>
  </si>
  <si>
    <t>Go-Live support</t>
  </si>
  <si>
    <t>Post go-live support</t>
  </si>
  <si>
    <t>Licensing Fees</t>
  </si>
  <si>
    <t>Professional Services</t>
  </si>
  <si>
    <t>Phase I - Initiation and Infrastructure Setup</t>
  </si>
  <si>
    <t>Phase II - Configuration and business case testing</t>
  </si>
  <si>
    <t>Common configuration</t>
  </si>
  <si>
    <t>Annual Maintenance and Support</t>
  </si>
  <si>
    <t>Maintenance and support details</t>
  </si>
  <si>
    <t xml:space="preserve">Discount </t>
  </si>
  <si>
    <t>Year 1</t>
  </si>
  <si>
    <t>Year 2</t>
  </si>
  <si>
    <t>Year 3</t>
  </si>
  <si>
    <t>Infrastructure design / HW &amp; SW Inventory list and build instructions</t>
  </si>
  <si>
    <t>Unit Testing</t>
  </si>
  <si>
    <t>Resource Count</t>
  </si>
  <si>
    <r>
      <t xml:space="preserve">Third-Party Software bundled in </t>
    </r>
    <r>
      <rPr>
        <b/>
        <sz val="8"/>
        <rFont val="Arial"/>
        <family val="2"/>
      </rPr>
      <t>(List Individually)</t>
    </r>
  </si>
  <si>
    <t>Total</t>
  </si>
  <si>
    <t>Description</t>
  </si>
  <si>
    <t>Data Migration</t>
  </si>
  <si>
    <t>Document Scanning Services</t>
  </si>
  <si>
    <t>DMS Integration</t>
  </si>
  <si>
    <t>Integration Services (integration using web Services API)</t>
  </si>
  <si>
    <t>Additional Data Exchanges/Interfaces</t>
  </si>
  <si>
    <t>Detailed Licensing Fees By Software Module or Component</t>
  </si>
  <si>
    <t>Software Module or Component</t>
  </si>
  <si>
    <t>Fee Per User/Employee</t>
  </si>
  <si>
    <t>Include licensing cost, if any, for the staging and development non production environments.</t>
  </si>
  <si>
    <r>
      <t xml:space="preserve">Scanner &amp;  Proposal Pertinent Peripherals  </t>
    </r>
    <r>
      <rPr>
        <b/>
        <sz val="8"/>
        <rFont val="Arial"/>
        <family val="2"/>
      </rPr>
      <t>(List Individually)</t>
    </r>
  </si>
  <si>
    <t>Bulk pricing  Discount</t>
  </si>
  <si>
    <t>Total License and Hardware Fees</t>
  </si>
  <si>
    <t>Annual Software Maintenance Fees</t>
  </si>
  <si>
    <t>Scanner and Other Peripheral Hardware (Annual Maintenance)</t>
  </si>
  <si>
    <t>Total Annual Software Maintenance</t>
  </si>
  <si>
    <t>Training (User and Admin)</t>
  </si>
  <si>
    <r>
      <t>1. Software License Fees</t>
    </r>
    <r>
      <rPr>
        <b/>
        <sz val="8"/>
        <rFont val="Arial"/>
        <family val="2"/>
      </rPr>
      <t xml:space="preserve"> </t>
    </r>
  </si>
  <si>
    <t>COST SUBMISSION MATRIX</t>
  </si>
  <si>
    <t>Summary Tab</t>
  </si>
  <si>
    <t>Summary of Total Software, Professional Services,  Maintenance &amp; Support Costs, Other, Hosted Costs</t>
  </si>
  <si>
    <t>Discount</t>
  </si>
  <si>
    <t>Total License Fee</t>
  </si>
  <si>
    <t xml:space="preserve">** Price Breaks at Branchwide Large-volume purchases. </t>
  </si>
  <si>
    <t>Enterprise Licensing</t>
  </si>
  <si>
    <r>
      <t xml:space="preserve">Testing and Development Environment </t>
    </r>
    <r>
      <rPr>
        <b/>
        <i/>
        <sz val="10"/>
        <color rgb="FF00B050"/>
        <rFont val="Arial"/>
        <family val="2"/>
      </rPr>
      <t/>
    </r>
  </si>
  <si>
    <t xml:space="preserve">Production Environment </t>
  </si>
  <si>
    <t>Year 4</t>
  </si>
  <si>
    <t>Year 5</t>
  </si>
  <si>
    <t>5. Maintenance and Support</t>
  </si>
  <si>
    <t xml:space="preserve">6. Other Costs </t>
  </si>
  <si>
    <t>PROPOSER NAME</t>
  </si>
  <si>
    <t>Proposer Name:</t>
  </si>
  <si>
    <t>{Insert Company Name}</t>
  </si>
  <si>
    <t>Detailed Licensing Fees (Including non-production environments)</t>
  </si>
  <si>
    <t>Explanation/Notes (if necessary)**
Note Taxable Items when Applicable</t>
  </si>
  <si>
    <t xml:space="preserve">Assumptions/Additional Comments
</t>
  </si>
  <si>
    <r>
      <rPr>
        <b/>
        <u/>
        <sz val="10"/>
        <rFont val="Arial"/>
        <family val="2"/>
      </rPr>
      <t>Assumptions/Additional Comments</t>
    </r>
    <r>
      <rPr>
        <sz val="10"/>
        <rFont val="Arial"/>
        <family val="2"/>
      </rPr>
      <t xml:space="preserve">
</t>
    </r>
    <r>
      <rPr>
        <sz val="10"/>
        <rFont val="Arial"/>
        <family val="2"/>
      </rPr>
      <t xml:space="preserve">
</t>
    </r>
  </si>
  <si>
    <t xml:space="preserve">Proposed 
Cost in RFP 
SMALL </t>
  </si>
  <si>
    <t>Proposed 
Cost in RFP 
MEDIUM</t>
  </si>
  <si>
    <t>Proposed 
Cost in RFP 
LARGE</t>
  </si>
  <si>
    <t>Cost Categories
(Complete the Worksheet for each category)</t>
  </si>
  <si>
    <t>Other or additional Costs</t>
  </si>
  <si>
    <t>Production &amp; NonProduction Environments</t>
  </si>
  <si>
    <r>
      <rPr>
        <b/>
        <u/>
        <sz val="10"/>
        <rFont val="Arial"/>
        <family val="2"/>
      </rPr>
      <t>Assumptions/Additional Comments</t>
    </r>
    <r>
      <rPr>
        <sz val="10"/>
        <rFont val="Arial"/>
        <family val="2"/>
      </rPr>
      <t xml:space="preserve">
</t>
    </r>
  </si>
  <si>
    <t xml:space="preserve">List all other assumptions here.
</t>
  </si>
  <si>
    <t>Proposed 
Cost in RFP
ENTERPRISE</t>
  </si>
  <si>
    <t>No. of Units</t>
  </si>
  <si>
    <t>Total 
Cost</t>
  </si>
  <si>
    <t>Unit 
Cost</t>
  </si>
  <si>
    <t>SMALL</t>
  </si>
  <si>
    <t>ENTERPRISE</t>
  </si>
  <si>
    <t>MEDIUM</t>
  </si>
  <si>
    <t>LARGE</t>
  </si>
  <si>
    <t xml:space="preserve">Add additional rows as needed and include other costs. 
</t>
  </si>
  <si>
    <r>
      <rPr>
        <b/>
        <u/>
        <sz val="11"/>
        <rFont val="Arial"/>
        <family val="2"/>
      </rPr>
      <t>Assumptions/Additional Comments</t>
    </r>
    <r>
      <rPr>
        <sz val="11"/>
        <rFont val="Arial"/>
        <family val="2"/>
      </rPr>
      <t xml:space="preserve">
</t>
    </r>
  </si>
  <si>
    <t>Production Environment</t>
  </si>
  <si>
    <t>Non-Production Environment</t>
  </si>
  <si>
    <t>1.  Estimated Proposer Hours and Cost</t>
  </si>
  <si>
    <t>Proposer Business SMEs</t>
  </si>
  <si>
    <t>Proposer Technical Resources</t>
  </si>
  <si>
    <t>Proposer's Business SMEs</t>
  </si>
  <si>
    <t>Proposer's Technical Resources</t>
  </si>
  <si>
    <t>Licensing and Hardware Fees for Vendor/Proposer Hosted Solution</t>
  </si>
  <si>
    <r>
      <rPr>
        <b/>
        <u/>
        <sz val="10"/>
        <rFont val="Arial"/>
        <family val="2"/>
      </rPr>
      <t>Assumptions/Additional Comments</t>
    </r>
    <r>
      <rPr>
        <sz val="10"/>
        <rFont val="Arial"/>
        <family val="2"/>
      </rPr>
      <t xml:space="preserve"> </t>
    </r>
    <r>
      <rPr>
        <sz val="10"/>
        <rFont val="Arial"/>
        <family val="2"/>
      </rPr>
      <t xml:space="preserve">
</t>
    </r>
  </si>
  <si>
    <t>(This page will complete as the other tabs are filled in.)</t>
  </si>
  <si>
    <r>
      <t xml:space="preserve">Third-Party Software bundled in </t>
    </r>
    <r>
      <rPr>
        <b/>
        <sz val="8"/>
        <rFont val="Arial"/>
        <family val="2"/>
      </rPr>
      <t>(List Individually)
(Defined as ancillary software that works in conjunction with primary software)</t>
    </r>
  </si>
  <si>
    <t>7. Hosted Costs (if applicable)</t>
  </si>
  <si>
    <t>Project plan build/accept</t>
  </si>
  <si>
    <t>Project Plan build</t>
  </si>
  <si>
    <t>Project Plan build/accept</t>
  </si>
  <si>
    <t>Explanation/Notes (if necessary)
Note Taxable Items when Applicable</t>
  </si>
  <si>
    <t xml:space="preserve">5. If other pricing models are available, i.e. per-square-foot-pricing, provide that as a separate attachment.
</t>
  </si>
  <si>
    <t>3. List all other assumptions here. Please do not include state sales tax in calculations and totals, however, please make note of taxable categories.</t>
  </si>
  <si>
    <r>
      <t xml:space="preserve">Third-Party Software </t>
    </r>
    <r>
      <rPr>
        <b/>
        <sz val="8"/>
        <rFont val="Arial"/>
        <family val="2"/>
      </rPr>
      <t>(List Individually)
(Defined as ancillary software that works in conjunction with primary software)</t>
    </r>
  </si>
  <si>
    <r>
      <t xml:space="preserve">Third-Party Software </t>
    </r>
    <r>
      <rPr>
        <b/>
        <sz val="8"/>
        <rFont val="Arial"/>
        <family val="2"/>
      </rPr>
      <t>(Annual Maintenance)
(Defined as ancillary software that works in conjunction with primary software)</t>
    </r>
  </si>
  <si>
    <t xml:space="preserve">2. For evaluation, the sample size of users in line 1 is the middle of each range: Small-125, Medium - 325, Large- 750 </t>
  </si>
  <si>
    <t>4. List all other assumptions here.</t>
  </si>
  <si>
    <t xml:space="preserve">6.  Indicate if the licensing fees are one-time in nature or on-going.  </t>
  </si>
  <si>
    <t>Indicate if these costs are one-time or on-going.</t>
  </si>
  <si>
    <t>5.  Indicate which costs are one-time and which costs are on-going.</t>
  </si>
  <si>
    <t xml:space="preserve">1. Proposers should include costs for recommended scanners and product pertinent peripherals. </t>
  </si>
  <si>
    <t>2. Professional Services (Small Court/CJP)</t>
  </si>
  <si>
    <t>3. Professional Services (Medium Court/CJP)</t>
  </si>
  <si>
    <t>4. Professional Services (Large Court/CJP)</t>
  </si>
  <si>
    <t>1. For purposes of completing this cost matrix, "Small Court/CJP" consists of 1-250 users, "Medium Court/CJP" consists of 251-500 users and "Large Court/CJP" consists of 500-1000+ users.</t>
  </si>
  <si>
    <t xml:space="preserve">3. The objective for this matrix is to determine the level of effort for the different sized Court/CJPs. </t>
  </si>
  <si>
    <t>Court/CJP</t>
  </si>
  <si>
    <t xml:space="preserve">Enterprise Court/CJP Pricing </t>
  </si>
  <si>
    <t xml:space="preserve">1. This tab should contain the licensing information for an individual Court/CJP regardless of size with  the objective of enabling individual Court/CJPs of any size to take advantage of consistent per user license pricing.  Another objective is to enable a Court/CJP to benefit from lower enterprise pricing. Enterprise pricing should be offered after a number of Court/CJPs/users have entered into a contract with a vendor. Enterprise pricing shall be determined by Proposer defined user thresholds.  Licensing/Implementation fees should include all Production and Non-Production environments and should be per person for different sized Court/CJPs.
</t>
  </si>
  <si>
    <t>2. Proposer will indicate if additional price breaks (Enterprise Level Pricing) will begin to apply as multiple Court/CJPs purchase licenses. Price break are to be determined by the Proposer.</t>
  </si>
  <si>
    <t>2.  Assumed Court/CJP Hourly Participation (Please input the estimated "Hours" only)</t>
  </si>
  <si>
    <t>Activity (Court/CJP Staffing estimates)</t>
  </si>
  <si>
    <t>Court/CJP Project Management</t>
  </si>
  <si>
    <t>Court/CJP Business SMEs</t>
  </si>
  <si>
    <t>Court/CJP Technical Resources</t>
  </si>
  <si>
    <t xml:space="preserve">Hourly Pricing for Individual Court/CJPs should be the same regardless of Court/CJP size or number of users.
</t>
  </si>
  <si>
    <t>Small Court/CJP</t>
  </si>
  <si>
    <t>Medium Court/CJP</t>
  </si>
  <si>
    <t>Large Court/CJP</t>
  </si>
  <si>
    <t>Other or Additional Costs (based on an individual Court/CJP deployment)</t>
  </si>
  <si>
    <t xml:space="preserve">This Tab pertains to additional costs per individual Court/CJP deployment.
</t>
  </si>
  <si>
    <t>2. For purposes of completing this cost matrix, "Small Court/CJP" consists of 1-250 users, "Medium Court/CJP" consists of 251-500 users and "Large Court/CJP" consists of 500-1000+ users.  For evaluation, the sample size of users is the middle of each range: Small-125, Medium - 325, Large- 750. The calculation is provided on the Summary page.</t>
  </si>
  <si>
    <t xml:space="preserve">3. This tab pertains to total users and utilization for all Court/CJPs including Large, Medium and Small Court/CJP categories. 
</t>
  </si>
  <si>
    <t xml:space="preserve"> mo</t>
  </si>
  <si>
    <t xml:space="preserve">4. The Proposer shall include Licensing fees for all non-production environments needed for implementation of the PTRA.
</t>
  </si>
  <si>
    <t xml:space="preserve">Detailed Costs for Maintenance and Support Services. Proposer’s costs must include software upgrades due to changes in the law. Court will not pay an additional amount for software upgrades that are required due to changes in the law.
Proposer must be willing to provide non-scope upgrades or modifications to the PTRA that are paid for by a single Court to be available for use to all other Court/CJPs at no additional cost.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</si>
</sst>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_(&quot;$&quot;* #,##0_);_(&quot;$&quot;* \(#,##0\);_(&quot;$&quot;* &quot;-&quot;??_);_(@_)"/>
  </numFmts>
  <fonts count="33" x14ac:knownFonts="1">
    <font>
      <sz val="10"/>
      <name val="Arial"/>
    </font>
    <font>
      <b/>
      <sz val="10"/>
      <name val="Arial"/>
      <family val="2"/>
    </font>
    <font>
      <b/>
      <i/>
      <sz val="10"/>
      <name val="Arial"/>
      <family val="2"/>
    </font>
    <font>
      <sz val="10"/>
      <name val="Arial"/>
      <family val="2"/>
    </font>
    <font>
      <b/>
      <sz val="8"/>
      <name val="Arial"/>
      <family val="2"/>
    </font>
    <font>
      <b/>
      <i/>
      <sz val="9"/>
      <name val="Arial"/>
      <family val="2"/>
    </font>
    <font>
      <b/>
      <sz val="11"/>
      <name val="Arial"/>
      <family val="2"/>
    </font>
    <font>
      <b/>
      <i/>
      <sz val="10"/>
      <name val="Arial"/>
      <family val="2"/>
    </font>
    <font>
      <b/>
      <i/>
      <sz val="8"/>
      <name val="Arial"/>
      <family val="2"/>
    </font>
    <font>
      <sz val="8"/>
      <name val="Arial"/>
      <family val="2"/>
    </font>
    <font>
      <b/>
      <sz val="9"/>
      <name val="Arial"/>
      <family val="2"/>
    </font>
    <font>
      <b/>
      <sz val="10"/>
      <name val="Arial"/>
      <family val="2"/>
    </font>
    <font>
      <sz val="9"/>
      <name val="Arial"/>
      <family val="2"/>
    </font>
    <font>
      <b/>
      <sz val="12"/>
      <name val="Arial"/>
      <family val="2"/>
    </font>
    <font>
      <b/>
      <i/>
      <sz val="12"/>
      <name val="Arial"/>
      <family val="2"/>
    </font>
    <font>
      <sz val="10"/>
      <name val="Arial"/>
      <family val="2"/>
    </font>
    <font>
      <sz val="10"/>
      <color indexed="10"/>
      <name val="Arial"/>
      <family val="2"/>
    </font>
    <font>
      <b/>
      <i/>
      <sz val="12"/>
      <name val="Arial Narrow"/>
      <family val="2"/>
    </font>
    <font>
      <i/>
      <sz val="10"/>
      <name val="Arial"/>
      <family val="2"/>
    </font>
    <font>
      <i/>
      <sz val="10"/>
      <color rgb="FFFF0000"/>
      <name val="Arial"/>
      <family val="2"/>
    </font>
    <font>
      <sz val="10"/>
      <color rgb="FFFF0000"/>
      <name val="Arial"/>
      <family val="2"/>
    </font>
    <font>
      <b/>
      <sz val="10"/>
      <color rgb="FF0070C0"/>
      <name val="Arial"/>
      <family val="2"/>
    </font>
    <font>
      <sz val="10"/>
      <color rgb="FF0070C0"/>
      <name val="Arial"/>
      <family val="2"/>
    </font>
    <font>
      <sz val="10"/>
      <color rgb="FF00B050"/>
      <name val="Arial"/>
      <family val="2"/>
    </font>
    <font>
      <b/>
      <sz val="10"/>
      <color rgb="FF00B050"/>
      <name val="Arial"/>
      <family val="2"/>
    </font>
    <font>
      <b/>
      <i/>
      <sz val="10"/>
      <color rgb="FF00B050"/>
      <name val="Arial"/>
      <family val="2"/>
    </font>
    <font>
      <b/>
      <sz val="12"/>
      <color rgb="FF0070C0"/>
      <name val="Arial"/>
      <family val="2"/>
    </font>
    <font>
      <sz val="12"/>
      <name val="Arial"/>
      <family val="2"/>
    </font>
    <font>
      <sz val="11"/>
      <name val="Arial"/>
      <family val="2"/>
    </font>
    <font>
      <b/>
      <i/>
      <sz val="11"/>
      <name val="Arial"/>
      <family val="2"/>
    </font>
    <font>
      <b/>
      <u/>
      <sz val="10"/>
      <name val="Arial"/>
      <family val="2"/>
    </font>
    <font>
      <b/>
      <u/>
      <sz val="11"/>
      <name val="Arial"/>
      <family val="2"/>
    </font>
    <font>
      <u/>
      <sz val="10"/>
      <name val="Arial"/>
      <family val="2"/>
    </font>
  </fonts>
  <fills count="11">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lightUp"/>
    </fill>
    <fill>
      <patternFill patternType="lightUp">
        <bgColor indexed="22"/>
      </patternFill>
    </fill>
    <fill>
      <patternFill patternType="solid">
        <fgColor indexed="65"/>
        <bgColor indexed="64"/>
      </patternFill>
    </fill>
    <fill>
      <patternFill patternType="solid">
        <fgColor theme="0"/>
        <bgColor indexed="64"/>
      </patternFill>
    </fill>
  </fills>
  <borders count="7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44" fontId="3" fillId="0" borderId="0" applyFont="0" applyFill="0" applyBorder="0" applyAlignment="0" applyProtection="0"/>
    <xf numFmtId="0" fontId="3" fillId="0" borderId="0"/>
  </cellStyleXfs>
  <cellXfs count="422">
    <xf numFmtId="0" fontId="0" fillId="0" borderId="0" xfId="0"/>
    <xf numFmtId="3" fontId="0" fillId="0" borderId="0" xfId="0" applyNumberFormat="1"/>
    <xf numFmtId="0" fontId="1" fillId="0" borderId="0" xfId="0" applyFont="1"/>
    <xf numFmtId="0" fontId="1" fillId="0" borderId="0" xfId="0" applyFont="1" applyAlignment="1">
      <alignment horizontal="center" wrapText="1"/>
    </xf>
    <xf numFmtId="0" fontId="7" fillId="0" borderId="0" xfId="0" applyFont="1"/>
    <xf numFmtId="0" fontId="12" fillId="0" borderId="0" xfId="0" applyFont="1" applyAlignment="1">
      <alignment wrapText="1"/>
    </xf>
    <xf numFmtId="0" fontId="10" fillId="2" borderId="7" xfId="0" applyFont="1" applyFill="1" applyBorder="1" applyAlignment="1">
      <alignment horizontal="left" wrapText="1"/>
    </xf>
    <xf numFmtId="0" fontId="10" fillId="2" borderId="8" xfId="0" applyFont="1" applyFill="1" applyBorder="1" applyAlignment="1">
      <alignment horizontal="right" wrapText="1"/>
    </xf>
    <xf numFmtId="3" fontId="12" fillId="0" borderId="11" xfId="0" applyNumberFormat="1" applyFont="1" applyBorder="1"/>
    <xf numFmtId="0" fontId="10" fillId="2" borderId="12" xfId="0" applyFont="1" applyFill="1" applyBorder="1" applyAlignment="1">
      <alignment horizontal="right"/>
    </xf>
    <xf numFmtId="3" fontId="10" fillId="2" borderId="1" xfId="0" applyNumberFormat="1" applyFont="1" applyFill="1" applyBorder="1"/>
    <xf numFmtId="0" fontId="11" fillId="2" borderId="3" xfId="0" applyFont="1" applyFill="1" applyBorder="1" applyAlignment="1">
      <alignment horizontal="centerContinuous"/>
    </xf>
    <xf numFmtId="0" fontId="0" fillId="0" borderId="13" xfId="0" applyBorder="1"/>
    <xf numFmtId="0" fontId="3" fillId="0" borderId="5" xfId="0" applyFont="1" applyBorder="1"/>
    <xf numFmtId="0" fontId="3" fillId="0" borderId="4" xfId="0" applyFont="1" applyBorder="1"/>
    <xf numFmtId="5" fontId="0" fillId="0" borderId="0" xfId="0" applyNumberFormat="1"/>
    <xf numFmtId="5" fontId="5" fillId="0" borderId="0" xfId="0" applyNumberFormat="1" applyFont="1"/>
    <xf numFmtId="5" fontId="1" fillId="2" borderId="12" xfId="0" applyNumberFormat="1" applyFont="1" applyFill="1" applyBorder="1" applyAlignment="1">
      <alignment horizontal="center" wrapText="1"/>
    </xf>
    <xf numFmtId="0" fontId="14" fillId="0" borderId="0" xfId="0" applyFont="1"/>
    <xf numFmtId="0" fontId="0" fillId="0" borderId="0" xfId="0" applyBorder="1"/>
    <xf numFmtId="0" fontId="0" fillId="0" borderId="16" xfId="0" applyBorder="1"/>
    <xf numFmtId="0" fontId="1" fillId="2" borderId="19" xfId="0" applyFont="1" applyFill="1" applyBorder="1" applyAlignment="1">
      <alignment horizontal="right"/>
    </xf>
    <xf numFmtId="0" fontId="1" fillId="2" borderId="12" xfId="0" applyFont="1" applyFill="1" applyBorder="1" applyAlignment="1">
      <alignment horizontal="center" wrapText="1"/>
    </xf>
    <xf numFmtId="0" fontId="1" fillId="2" borderId="22" xfId="0" applyFont="1" applyFill="1" applyBorder="1" applyAlignment="1">
      <alignment horizontal="center" wrapText="1"/>
    </xf>
    <xf numFmtId="0" fontId="0" fillId="0" borderId="23" xfId="0" applyBorder="1"/>
    <xf numFmtId="6" fontId="0" fillId="0" borderId="24" xfId="0" applyNumberFormat="1" applyBorder="1"/>
    <xf numFmtId="6" fontId="2" fillId="0" borderId="25" xfId="0" applyNumberFormat="1" applyFont="1" applyBorder="1"/>
    <xf numFmtId="0" fontId="0" fillId="0" borderId="24" xfId="0" applyBorder="1"/>
    <xf numFmtId="0" fontId="2" fillId="0" borderId="25" xfId="0" applyFont="1" applyBorder="1"/>
    <xf numFmtId="165" fontId="15" fillId="0" borderId="19" xfId="1" applyNumberFormat="1" applyFont="1" applyBorder="1"/>
    <xf numFmtId="0" fontId="0" fillId="0" borderId="15" xfId="0" applyBorder="1"/>
    <xf numFmtId="6" fontId="0" fillId="0" borderId="30" xfId="0" applyNumberFormat="1" applyBorder="1"/>
    <xf numFmtId="0" fontId="0" fillId="0" borderId="30" xfId="0" applyBorder="1"/>
    <xf numFmtId="6" fontId="0" fillId="2" borderId="22" xfId="0" applyNumberFormat="1" applyFill="1" applyBorder="1"/>
    <xf numFmtId="0" fontId="0" fillId="2" borderId="22" xfId="0" applyFill="1" applyBorder="1"/>
    <xf numFmtId="165" fontId="10" fillId="2" borderId="3" xfId="1" applyNumberFormat="1" applyFont="1" applyFill="1" applyBorder="1"/>
    <xf numFmtId="0" fontId="0" fillId="0" borderId="4" xfId="0" applyBorder="1" applyAlignment="1">
      <alignment horizontal="left" indent="2"/>
    </xf>
    <xf numFmtId="0" fontId="0" fillId="0" borderId="4" xfId="0" applyBorder="1" applyAlignment="1">
      <alignment horizontal="left"/>
    </xf>
    <xf numFmtId="0" fontId="16" fillId="0" borderId="0" xfId="0" applyFont="1"/>
    <xf numFmtId="0" fontId="3" fillId="0" borderId="4" xfId="0" applyFont="1" applyBorder="1" applyAlignment="1">
      <alignment horizontal="left" indent="2"/>
    </xf>
    <xf numFmtId="0" fontId="11" fillId="2" borderId="1" xfId="0" applyFont="1" applyFill="1" applyBorder="1" applyAlignment="1">
      <alignment horizontal="left" wrapText="1"/>
    </xf>
    <xf numFmtId="0" fontId="3" fillId="0" borderId="4" xfId="0" applyFont="1" applyBorder="1" applyAlignment="1">
      <alignment horizontal="left" wrapText="1" indent="2"/>
    </xf>
    <xf numFmtId="0" fontId="10" fillId="2" borderId="34" xfId="0" applyFont="1" applyFill="1" applyBorder="1" applyAlignment="1">
      <alignment horizontal="center" wrapText="1"/>
    </xf>
    <xf numFmtId="0" fontId="11" fillId="0" borderId="0" xfId="0" applyFont="1"/>
    <xf numFmtId="0" fontId="17" fillId="0" borderId="0" xfId="0" applyFont="1" applyAlignment="1">
      <alignment wrapText="1"/>
    </xf>
    <xf numFmtId="0" fontId="5" fillId="0" borderId="0" xfId="0" applyFont="1" applyAlignment="1">
      <alignment wrapText="1"/>
    </xf>
    <xf numFmtId="0" fontId="3" fillId="0" borderId="0" xfId="2"/>
    <xf numFmtId="3" fontId="3" fillId="0" borderId="0" xfId="2" applyNumberFormat="1"/>
    <xf numFmtId="6" fontId="3" fillId="0" borderId="0" xfId="2" applyNumberFormat="1"/>
    <xf numFmtId="165" fontId="10" fillId="2" borderId="12" xfId="1" applyNumberFormat="1" applyFont="1" applyFill="1" applyBorder="1"/>
    <xf numFmtId="165" fontId="12" fillId="0" borderId="17" xfId="1" applyNumberFormat="1" applyFont="1" applyBorder="1"/>
    <xf numFmtId="165" fontId="12" fillId="0" borderId="9" xfId="1" applyNumberFormat="1" applyFont="1" applyBorder="1"/>
    <xf numFmtId="0" fontId="21" fillId="0" borderId="14" xfId="0" applyFont="1" applyBorder="1"/>
    <xf numFmtId="0" fontId="22" fillId="0" borderId="4" xfId="0" applyFont="1" applyBorder="1"/>
    <xf numFmtId="0" fontId="22" fillId="0" borderId="4" xfId="0" applyFont="1" applyBorder="1" applyAlignment="1">
      <alignment horizontal="left"/>
    </xf>
    <xf numFmtId="0" fontId="9" fillId="3" borderId="19" xfId="2" applyFont="1" applyFill="1" applyBorder="1" applyAlignment="1">
      <alignment wrapText="1"/>
    </xf>
    <xf numFmtId="0" fontId="3" fillId="0" borderId="0" xfId="2"/>
    <xf numFmtId="0" fontId="3" fillId="0" borderId="4" xfId="2" applyBorder="1"/>
    <xf numFmtId="0" fontId="2" fillId="0" borderId="6" xfId="2" applyFont="1" applyBorder="1" applyAlignment="1">
      <alignment horizontal="right"/>
    </xf>
    <xf numFmtId="0" fontId="1" fillId="2" borderId="1" xfId="2" applyFont="1" applyFill="1" applyBorder="1"/>
    <xf numFmtId="0" fontId="3" fillId="0" borderId="13" xfId="2" applyBorder="1"/>
    <xf numFmtId="0" fontId="8" fillId="0" borderId="0" xfId="2" applyFont="1" applyBorder="1"/>
    <xf numFmtId="0" fontId="1" fillId="2" borderId="15" xfId="2" applyFont="1" applyFill="1" applyBorder="1" applyAlignment="1">
      <alignment horizontal="right"/>
    </xf>
    <xf numFmtId="0" fontId="1" fillId="2" borderId="16" xfId="2" applyFont="1" applyFill="1" applyBorder="1" applyAlignment="1">
      <alignment horizontal="right"/>
    </xf>
    <xf numFmtId="0" fontId="1" fillId="2" borderId="22" xfId="2" applyFont="1" applyFill="1" applyBorder="1" applyAlignment="1">
      <alignment horizontal="center" wrapText="1"/>
    </xf>
    <xf numFmtId="0" fontId="3" fillId="0" borderId="23" xfId="2" applyBorder="1"/>
    <xf numFmtId="6" fontId="3" fillId="0" borderId="24" xfId="2" applyNumberFormat="1" applyBorder="1"/>
    <xf numFmtId="0" fontId="3" fillId="0" borderId="24" xfId="2" applyBorder="1"/>
    <xf numFmtId="0" fontId="2" fillId="0" borderId="25" xfId="2" applyFont="1" applyBorder="1"/>
    <xf numFmtId="0" fontId="3" fillId="0" borderId="33" xfId="2" applyBorder="1"/>
    <xf numFmtId="0" fontId="3" fillId="0" borderId="30" xfId="2" applyBorder="1"/>
    <xf numFmtId="6" fontId="3" fillId="2" borderId="22" xfId="2" applyNumberFormat="1" applyFill="1" applyBorder="1"/>
    <xf numFmtId="0" fontId="3" fillId="2" borderId="22" xfId="2" applyFill="1" applyBorder="1"/>
    <xf numFmtId="6" fontId="2" fillId="0" borderId="40" xfId="2" applyNumberFormat="1" applyFont="1" applyBorder="1"/>
    <xf numFmtId="0" fontId="2" fillId="0" borderId="40" xfId="2" applyFont="1" applyBorder="1"/>
    <xf numFmtId="0" fontId="19" fillId="0" borderId="4" xfId="2" applyFont="1" applyBorder="1"/>
    <xf numFmtId="0" fontId="1" fillId="2" borderId="1" xfId="2" applyFont="1" applyFill="1" applyBorder="1" applyAlignment="1">
      <alignment wrapText="1"/>
    </xf>
    <xf numFmtId="0" fontId="1" fillId="2" borderId="1" xfId="2" applyFont="1" applyFill="1" applyBorder="1" applyAlignment="1">
      <alignment horizontal="center" wrapText="1"/>
    </xf>
    <xf numFmtId="6" fontId="3" fillId="0" borderId="39" xfId="2" applyNumberFormat="1" applyFill="1" applyBorder="1"/>
    <xf numFmtId="0" fontId="3" fillId="0" borderId="39" xfId="2" applyFill="1" applyBorder="1"/>
    <xf numFmtId="0" fontId="14" fillId="0" borderId="0" xfId="2" applyFont="1" applyAlignment="1">
      <alignment wrapText="1"/>
    </xf>
    <xf numFmtId="0" fontId="9" fillId="2" borderId="22" xfId="2" applyFont="1" applyFill="1" applyBorder="1" applyAlignment="1">
      <alignment wrapText="1"/>
    </xf>
    <xf numFmtId="0" fontId="2" fillId="0" borderId="16" xfId="2" applyFont="1" applyBorder="1"/>
    <xf numFmtId="6" fontId="2" fillId="0" borderId="39" xfId="2" applyNumberFormat="1" applyFont="1" applyBorder="1"/>
    <xf numFmtId="0" fontId="2" fillId="0" borderId="39" xfId="2" applyFont="1" applyBorder="1"/>
    <xf numFmtId="6" fontId="3" fillId="0" borderId="16" xfId="2" applyNumberFormat="1" applyFont="1" applyBorder="1"/>
    <xf numFmtId="0" fontId="20" fillId="0" borderId="26" xfId="2" applyFont="1" applyBorder="1"/>
    <xf numFmtId="0" fontId="9" fillId="0" borderId="30" xfId="2" applyFont="1" applyBorder="1" applyAlignment="1">
      <alignment wrapText="1"/>
    </xf>
    <xf numFmtId="0" fontId="9" fillId="2" borderId="12" xfId="2" applyFont="1" applyFill="1" applyBorder="1" applyAlignment="1">
      <alignment vertical="center" wrapText="1"/>
    </xf>
    <xf numFmtId="0" fontId="3" fillId="0" borderId="39" xfId="2" applyBorder="1"/>
    <xf numFmtId="0" fontId="1" fillId="2" borderId="20" xfId="2" applyFont="1" applyFill="1" applyBorder="1" applyAlignment="1">
      <alignment horizontal="right"/>
    </xf>
    <xf numFmtId="0" fontId="26" fillId="0" borderId="13" xfId="2" applyFont="1" applyFill="1" applyBorder="1"/>
    <xf numFmtId="0" fontId="26" fillId="0" borderId="13" xfId="0" applyFont="1" applyBorder="1"/>
    <xf numFmtId="0" fontId="26" fillId="0" borderId="13" xfId="0" applyFont="1" applyBorder="1" applyAlignment="1">
      <alignment horizontal="left"/>
    </xf>
    <xf numFmtId="0" fontId="10" fillId="2" borderId="36" xfId="0" applyFont="1" applyFill="1" applyBorder="1" applyAlignment="1">
      <alignment horizontal="right"/>
    </xf>
    <xf numFmtId="0" fontId="10" fillId="2" borderId="26" xfId="0" applyFont="1" applyFill="1" applyBorder="1" applyAlignment="1">
      <alignment horizontal="left" wrapText="1"/>
    </xf>
    <xf numFmtId="3" fontId="12" fillId="0" borderId="45" xfId="0" applyNumberFormat="1" applyFont="1" applyBorder="1"/>
    <xf numFmtId="0" fontId="21" fillId="0" borderId="4" xfId="0" applyFont="1" applyBorder="1"/>
    <xf numFmtId="0" fontId="2" fillId="5" borderId="4" xfId="0" applyFont="1" applyFill="1" applyBorder="1" applyAlignment="1">
      <alignment horizontal="right"/>
    </xf>
    <xf numFmtId="0" fontId="1" fillId="5" borderId="4" xfId="0" applyFont="1" applyFill="1" applyBorder="1" applyAlignment="1">
      <alignment horizontal="right"/>
    </xf>
    <xf numFmtId="0" fontId="0" fillId="5" borderId="24" xfId="0" applyFill="1" applyBorder="1"/>
    <xf numFmtId="0" fontId="11" fillId="5" borderId="15" xfId="0" applyFont="1" applyFill="1" applyBorder="1" applyAlignment="1">
      <alignment horizontal="right"/>
    </xf>
    <xf numFmtId="0" fontId="1" fillId="5" borderId="30" xfId="0" applyFont="1" applyFill="1" applyBorder="1"/>
    <xf numFmtId="0" fontId="1" fillId="5" borderId="20" xfId="0" applyFont="1" applyFill="1" applyBorder="1" applyAlignment="1">
      <alignment horizontal="right"/>
    </xf>
    <xf numFmtId="0" fontId="4" fillId="5" borderId="31" xfId="0" applyFont="1" applyFill="1" applyBorder="1"/>
    <xf numFmtId="0" fontId="21" fillId="0" borderId="16" xfId="0" applyFont="1" applyBorder="1"/>
    <xf numFmtId="0" fontId="0" fillId="0" borderId="41" xfId="0" applyBorder="1"/>
    <xf numFmtId="0" fontId="1" fillId="0" borderId="16" xfId="0" applyFont="1" applyBorder="1" applyAlignment="1">
      <alignment horizontal="right"/>
    </xf>
    <xf numFmtId="0" fontId="2" fillId="0" borderId="21" xfId="0" applyFont="1" applyBorder="1" applyAlignment="1">
      <alignment horizontal="right"/>
    </xf>
    <xf numFmtId="0" fontId="11" fillId="2" borderId="12" xfId="0" applyFont="1" applyFill="1" applyBorder="1"/>
    <xf numFmtId="165" fontId="12" fillId="0" borderId="28" xfId="1" applyNumberFormat="1" applyFont="1" applyBorder="1"/>
    <xf numFmtId="165" fontId="12" fillId="0" borderId="29" xfId="1" applyNumberFormat="1" applyFont="1" applyBorder="1"/>
    <xf numFmtId="164" fontId="12" fillId="0" borderId="49" xfId="0" applyNumberFormat="1" applyFont="1" applyBorder="1"/>
    <xf numFmtId="6" fontId="12" fillId="0" borderId="29" xfId="0" applyNumberFormat="1" applyFont="1" applyBorder="1"/>
    <xf numFmtId="0" fontId="10" fillId="2" borderId="36" xfId="0" applyFont="1" applyFill="1" applyBorder="1" applyAlignment="1">
      <alignment horizontal="center" wrapText="1"/>
    </xf>
    <xf numFmtId="0" fontId="10" fillId="2" borderId="43" xfId="0" applyFont="1" applyFill="1" applyBorder="1" applyAlignment="1">
      <alignment horizontal="right" wrapText="1"/>
    </xf>
    <xf numFmtId="0" fontId="10" fillId="2" borderId="42" xfId="0" applyFont="1" applyFill="1" applyBorder="1" applyAlignment="1">
      <alignment horizontal="left" wrapText="1"/>
    </xf>
    <xf numFmtId="0" fontId="22" fillId="0" borderId="11" xfId="0" applyFont="1" applyBorder="1"/>
    <xf numFmtId="0" fontId="0" fillId="0" borderId="11" xfId="0" applyBorder="1" applyAlignment="1">
      <alignment horizontal="left" indent="2"/>
    </xf>
    <xf numFmtId="0" fontId="3" fillId="0" borderId="11" xfId="0" applyFont="1" applyBorder="1" applyAlignment="1">
      <alignment horizontal="left" wrapText="1" indent="2"/>
    </xf>
    <xf numFmtId="0" fontId="3" fillId="0" borderId="11" xfId="0" applyFont="1" applyBorder="1" applyAlignment="1">
      <alignment horizontal="left" indent="2"/>
    </xf>
    <xf numFmtId="0" fontId="22" fillId="0" borderId="11" xfId="0" applyFont="1" applyBorder="1" applyAlignment="1">
      <alignment horizontal="left"/>
    </xf>
    <xf numFmtId="0" fontId="0" fillId="0" borderId="11" xfId="0" applyBorder="1" applyAlignment="1">
      <alignment horizontal="left"/>
    </xf>
    <xf numFmtId="0" fontId="21" fillId="0" borderId="57" xfId="0" applyFont="1" applyBorder="1"/>
    <xf numFmtId="165" fontId="10" fillId="0" borderId="33" xfId="0" applyNumberFormat="1" applyFont="1" applyBorder="1"/>
    <xf numFmtId="165" fontId="12" fillId="0" borderId="54" xfId="1" applyNumberFormat="1" applyFont="1" applyBorder="1"/>
    <xf numFmtId="44" fontId="10" fillId="2" borderId="1" xfId="1" applyFont="1" applyFill="1" applyBorder="1"/>
    <xf numFmtId="49" fontId="28" fillId="0" borderId="0" xfId="0" applyNumberFormat="1" applyFont="1" applyBorder="1"/>
    <xf numFmtId="0" fontId="26" fillId="0" borderId="0" xfId="0" applyFont="1" applyBorder="1"/>
    <xf numFmtId="5" fontId="6" fillId="0" borderId="0" xfId="0" applyNumberFormat="1" applyFont="1" applyBorder="1"/>
    <xf numFmtId="0" fontId="28" fillId="0" borderId="0" xfId="0" applyFont="1" applyBorder="1"/>
    <xf numFmtId="0" fontId="28" fillId="0" borderId="13" xfId="0" applyFont="1" applyBorder="1"/>
    <xf numFmtId="49" fontId="28" fillId="0" borderId="13" xfId="0" applyNumberFormat="1" applyFont="1" applyBorder="1"/>
    <xf numFmtId="1" fontId="10" fillId="0" borderId="16" xfId="0" applyNumberFormat="1" applyFont="1" applyBorder="1" applyAlignment="1">
      <alignment horizontal="center"/>
    </xf>
    <xf numFmtId="1" fontId="10" fillId="2" borderId="12" xfId="0" applyNumberFormat="1" applyFont="1" applyFill="1" applyBorder="1" applyAlignment="1">
      <alignment horizontal="center"/>
    </xf>
    <xf numFmtId="1" fontId="10" fillId="2" borderId="12" xfId="1" applyNumberFormat="1" applyFont="1" applyFill="1" applyBorder="1" applyAlignment="1">
      <alignment horizontal="center"/>
    </xf>
    <xf numFmtId="1" fontId="10" fillId="2" borderId="34" xfId="1" applyNumberFormat="1" applyFont="1" applyFill="1" applyBorder="1" applyAlignment="1">
      <alignment horizontal="center"/>
    </xf>
    <xf numFmtId="1" fontId="12" fillId="0" borderId="16" xfId="0" applyNumberFormat="1" applyFont="1" applyBorder="1" applyAlignment="1">
      <alignment horizontal="center"/>
    </xf>
    <xf numFmtId="1" fontId="12" fillId="0" borderId="20" xfId="0" applyNumberFormat="1" applyFont="1" applyBorder="1" applyAlignment="1">
      <alignment horizontal="center"/>
    </xf>
    <xf numFmtId="0" fontId="28" fillId="0" borderId="0" xfId="0" applyFont="1"/>
    <xf numFmtId="49" fontId="28" fillId="0" borderId="0" xfId="0" applyNumberFormat="1" applyFont="1"/>
    <xf numFmtId="0" fontId="26" fillId="0" borderId="0" xfId="2" applyFont="1" applyBorder="1" applyAlignment="1"/>
    <xf numFmtId="3" fontId="10" fillId="2" borderId="1" xfId="0" applyNumberFormat="1" applyFont="1" applyFill="1" applyBorder="1" applyAlignment="1">
      <alignment horizontal="center"/>
    </xf>
    <xf numFmtId="1" fontId="10" fillId="0" borderId="35" xfId="0" applyNumberFormat="1" applyFont="1" applyBorder="1" applyAlignment="1">
      <alignment horizontal="center"/>
    </xf>
    <xf numFmtId="1" fontId="10" fillId="2" borderId="1" xfId="0" applyNumberFormat="1" applyFont="1" applyFill="1" applyBorder="1" applyAlignment="1">
      <alignment horizontal="center"/>
    </xf>
    <xf numFmtId="44" fontId="12" fillId="0" borderId="17" xfId="1" applyFont="1" applyBorder="1"/>
    <xf numFmtId="165" fontId="10" fillId="2" borderId="12" xfId="0" applyNumberFormat="1" applyFont="1" applyFill="1" applyBorder="1"/>
    <xf numFmtId="165" fontId="10" fillId="2" borderId="1" xfId="0" applyNumberFormat="1" applyFont="1" applyFill="1" applyBorder="1"/>
    <xf numFmtId="44" fontId="12" fillId="0" borderId="10" xfId="1" applyFont="1" applyBorder="1"/>
    <xf numFmtId="44" fontId="12" fillId="0" borderId="27" xfId="1" applyFont="1" applyBorder="1"/>
    <xf numFmtId="1" fontId="12" fillId="0" borderId="4" xfId="0" applyNumberFormat="1" applyFont="1" applyBorder="1" applyAlignment="1">
      <alignment horizontal="center"/>
    </xf>
    <xf numFmtId="1" fontId="12" fillId="0" borderId="11" xfId="0" applyNumberFormat="1" applyFont="1" applyBorder="1" applyAlignment="1">
      <alignment horizontal="center"/>
    </xf>
    <xf numFmtId="1" fontId="10" fillId="2" borderId="36" xfId="0" applyNumberFormat="1" applyFont="1" applyFill="1" applyBorder="1" applyAlignment="1">
      <alignment horizontal="center"/>
    </xf>
    <xf numFmtId="3" fontId="10" fillId="2" borderId="36" xfId="0" applyNumberFormat="1" applyFont="1" applyFill="1" applyBorder="1" applyAlignment="1">
      <alignment horizontal="center"/>
    </xf>
    <xf numFmtId="0" fontId="10" fillId="2" borderId="22" xfId="0" applyFont="1" applyFill="1" applyBorder="1" applyAlignment="1">
      <alignment horizontal="center" wrapText="1"/>
    </xf>
    <xf numFmtId="165" fontId="10" fillId="7" borderId="24" xfId="0" applyNumberFormat="1" applyFont="1" applyFill="1" applyBorder="1"/>
    <xf numFmtId="3" fontId="10" fillId="8" borderId="47" xfId="0" applyNumberFormat="1" applyFont="1" applyFill="1" applyBorder="1"/>
    <xf numFmtId="165" fontId="10" fillId="8" borderId="22" xfId="1" applyNumberFormat="1" applyFont="1" applyFill="1" applyBorder="1"/>
    <xf numFmtId="0" fontId="10" fillId="2" borderId="12" xfId="0" applyFont="1" applyFill="1" applyBorder="1" applyAlignment="1">
      <alignment horizontal="center" wrapText="1"/>
    </xf>
    <xf numFmtId="165" fontId="10" fillId="7" borderId="16" xfId="0" applyNumberFormat="1" applyFont="1" applyFill="1" applyBorder="1"/>
    <xf numFmtId="3" fontId="10" fillId="8" borderId="12" xfId="0" applyNumberFormat="1" applyFont="1" applyFill="1" applyBorder="1"/>
    <xf numFmtId="165" fontId="10" fillId="8" borderId="12" xfId="1" applyNumberFormat="1" applyFont="1" applyFill="1" applyBorder="1"/>
    <xf numFmtId="165" fontId="10" fillId="7" borderId="12" xfId="0" applyNumberFormat="1" applyFont="1" applyFill="1" applyBorder="1"/>
    <xf numFmtId="3" fontId="12" fillId="0" borderId="26" xfId="0" applyNumberFormat="1" applyFont="1" applyBorder="1" applyAlignment="1">
      <alignment horizontal="center"/>
    </xf>
    <xf numFmtId="3" fontId="12" fillId="0" borderId="45" xfId="0" applyNumberFormat="1" applyFont="1" applyBorder="1" applyAlignment="1">
      <alignment horizontal="center"/>
    </xf>
    <xf numFmtId="3" fontId="10" fillId="2" borderId="47" xfId="0" applyNumberFormat="1" applyFont="1" applyFill="1" applyBorder="1" applyAlignment="1">
      <alignment horizontal="center"/>
    </xf>
    <xf numFmtId="3" fontId="12" fillId="0" borderId="59" xfId="0" applyNumberFormat="1" applyFont="1" applyBorder="1" applyAlignment="1">
      <alignment horizontal="center"/>
    </xf>
    <xf numFmtId="49" fontId="28" fillId="0" borderId="13" xfId="0" applyNumberFormat="1" applyFont="1" applyBorder="1" applyAlignment="1"/>
    <xf numFmtId="165" fontId="10" fillId="0" borderId="11" xfId="0" applyNumberFormat="1" applyFont="1" applyBorder="1"/>
    <xf numFmtId="1" fontId="10" fillId="0" borderId="11" xfId="0" applyNumberFormat="1" applyFont="1" applyBorder="1" applyAlignment="1">
      <alignment horizontal="center"/>
    </xf>
    <xf numFmtId="3" fontId="10" fillId="8" borderId="22" xfId="0" applyNumberFormat="1" applyFont="1" applyFill="1" applyBorder="1"/>
    <xf numFmtId="1" fontId="10" fillId="2" borderId="36" xfId="1" applyNumberFormat="1" applyFont="1" applyFill="1" applyBorder="1" applyAlignment="1">
      <alignment horizontal="center"/>
    </xf>
    <xf numFmtId="0" fontId="23" fillId="0" borderId="11" xfId="0" applyFont="1" applyBorder="1"/>
    <xf numFmtId="0" fontId="23" fillId="0" borderId="11" xfId="0" applyFont="1" applyBorder="1" applyAlignment="1">
      <alignment horizontal="left"/>
    </xf>
    <xf numFmtId="0" fontId="24" fillId="0" borderId="57" xfId="0" applyFont="1" applyBorder="1"/>
    <xf numFmtId="0" fontId="21" fillId="0" borderId="43" xfId="0" applyFont="1" applyBorder="1"/>
    <xf numFmtId="0" fontId="21" fillId="0" borderId="26" xfId="0" applyFont="1" applyBorder="1"/>
    <xf numFmtId="0" fontId="1" fillId="5" borderId="14" xfId="0" applyFont="1" applyFill="1" applyBorder="1" applyAlignment="1">
      <alignment horizontal="right"/>
    </xf>
    <xf numFmtId="0" fontId="0" fillId="5" borderId="31" xfId="0" applyFill="1" applyBorder="1"/>
    <xf numFmtId="0" fontId="12" fillId="0" borderId="0" xfId="0" applyFont="1" applyBorder="1" applyAlignment="1">
      <alignment wrapText="1"/>
    </xf>
    <xf numFmtId="0" fontId="0" fillId="0" borderId="34" xfId="0" applyBorder="1"/>
    <xf numFmtId="165" fontId="10" fillId="7" borderId="19" xfId="0" applyNumberFormat="1" applyFont="1" applyFill="1" applyBorder="1"/>
    <xf numFmtId="1" fontId="12" fillId="0" borderId="0" xfId="0" applyNumberFormat="1" applyFont="1" applyBorder="1" applyAlignment="1">
      <alignment horizontal="center"/>
    </xf>
    <xf numFmtId="1" fontId="12" fillId="0" borderId="26" xfId="0" applyNumberFormat="1" applyFont="1" applyBorder="1" applyAlignment="1">
      <alignment horizontal="center"/>
    </xf>
    <xf numFmtId="1" fontId="12" fillId="0" borderId="14" xfId="0" applyNumberFormat="1" applyFont="1" applyBorder="1" applyAlignment="1">
      <alignment horizontal="center"/>
    </xf>
    <xf numFmtId="3" fontId="12" fillId="0" borderId="37" xfId="0" applyNumberFormat="1" applyFont="1" applyBorder="1"/>
    <xf numFmtId="1" fontId="12" fillId="0" borderId="58" xfId="0" applyNumberFormat="1" applyFont="1" applyBorder="1" applyAlignment="1">
      <alignment horizontal="center"/>
    </xf>
    <xf numFmtId="1" fontId="12" fillId="0" borderId="33" xfId="0" applyNumberFormat="1" applyFont="1" applyBorder="1" applyAlignment="1">
      <alignment horizontal="center"/>
    </xf>
    <xf numFmtId="3" fontId="12" fillId="0" borderId="61" xfId="0" applyNumberFormat="1" applyFont="1" applyBorder="1"/>
    <xf numFmtId="0" fontId="22" fillId="0" borderId="5" xfId="0" applyFont="1" applyBorder="1"/>
    <xf numFmtId="1" fontId="12" fillId="0" borderId="41" xfId="0" applyNumberFormat="1" applyFont="1" applyBorder="1" applyAlignment="1">
      <alignment horizontal="center"/>
    </xf>
    <xf numFmtId="1" fontId="12" fillId="0" borderId="7" xfId="0" applyNumberFormat="1" applyFont="1" applyBorder="1" applyAlignment="1">
      <alignment horizontal="center"/>
    </xf>
    <xf numFmtId="3" fontId="12" fillId="0" borderId="61" xfId="0" applyNumberFormat="1" applyFont="1" applyBorder="1" applyAlignment="1">
      <alignment horizontal="center"/>
    </xf>
    <xf numFmtId="3" fontId="12" fillId="0" borderId="46" xfId="0" applyNumberFormat="1" applyFont="1" applyBorder="1" applyAlignment="1">
      <alignment horizontal="center"/>
    </xf>
    <xf numFmtId="3" fontId="12" fillId="0" borderId="37" xfId="0" applyNumberFormat="1" applyFont="1" applyBorder="1" applyAlignment="1">
      <alignment horizontal="center"/>
    </xf>
    <xf numFmtId="3" fontId="12" fillId="0" borderId="35" xfId="0" applyNumberFormat="1" applyFont="1" applyBorder="1" applyAlignment="1">
      <alignment horizontal="center"/>
    </xf>
    <xf numFmtId="0" fontId="4" fillId="0" borderId="23" xfId="0" applyFont="1" applyBorder="1" applyProtection="1">
      <protection locked="0"/>
    </xf>
    <xf numFmtId="0" fontId="4" fillId="0" borderId="24" xfId="0" applyFont="1" applyBorder="1" applyProtection="1">
      <protection locked="0"/>
    </xf>
    <xf numFmtId="0" fontId="9" fillId="0" borderId="24" xfId="0" applyFont="1" applyBorder="1" applyProtection="1">
      <protection locked="0"/>
    </xf>
    <xf numFmtId="0" fontId="9" fillId="0" borderId="39" xfId="0" applyFont="1" applyBorder="1" applyProtection="1">
      <protection locked="0"/>
    </xf>
    <xf numFmtId="165" fontId="3" fillId="7" borderId="16" xfId="1" applyNumberFormat="1" applyFont="1" applyFill="1" applyBorder="1"/>
    <xf numFmtId="165" fontId="3" fillId="7" borderId="19" xfId="1" applyNumberFormat="1" applyFont="1" applyFill="1" applyBorder="1"/>
    <xf numFmtId="165" fontId="3" fillId="7" borderId="20" xfId="1" applyNumberFormat="1" applyFont="1" applyFill="1" applyBorder="1"/>
    <xf numFmtId="0" fontId="3" fillId="0" borderId="18" xfId="2" applyBorder="1"/>
    <xf numFmtId="0" fontId="3" fillId="4" borderId="22" xfId="2" applyFill="1" applyBorder="1"/>
    <xf numFmtId="0" fontId="3" fillId="0" borderId="14" xfId="2" applyBorder="1"/>
    <xf numFmtId="6" fontId="3" fillId="0" borderId="31" xfId="2" applyNumberFormat="1" applyBorder="1"/>
    <xf numFmtId="0" fontId="3" fillId="0" borderId="31" xfId="2" applyBorder="1"/>
    <xf numFmtId="0" fontId="1" fillId="0" borderId="5" xfId="2" applyFont="1" applyFill="1" applyBorder="1" applyAlignment="1">
      <alignment wrapText="1"/>
    </xf>
    <xf numFmtId="0" fontId="3" fillId="0" borderId="23" xfId="2" applyFill="1" applyBorder="1"/>
    <xf numFmtId="0" fontId="1" fillId="0" borderId="66" xfId="2" applyFont="1" applyFill="1" applyBorder="1" applyAlignment="1">
      <alignment wrapText="1"/>
    </xf>
    <xf numFmtId="0" fontId="3" fillId="0" borderId="68" xfId="2" applyFill="1" applyBorder="1"/>
    <xf numFmtId="0" fontId="6" fillId="2" borderId="12" xfId="2" applyFont="1" applyFill="1" applyBorder="1" applyAlignment="1">
      <alignment horizontal="center" vertical="top" wrapText="1"/>
    </xf>
    <xf numFmtId="3" fontId="6" fillId="2" borderId="12" xfId="2" applyNumberFormat="1" applyFont="1" applyFill="1" applyBorder="1" applyAlignment="1">
      <alignment horizontal="center" vertical="top" wrapText="1"/>
    </xf>
    <xf numFmtId="3" fontId="6" fillId="2" borderId="3" xfId="2" applyNumberFormat="1" applyFont="1" applyFill="1" applyBorder="1" applyAlignment="1">
      <alignment horizontal="center" vertical="top" wrapText="1"/>
    </xf>
    <xf numFmtId="0" fontId="28" fillId="0" borderId="0" xfId="2" applyFont="1"/>
    <xf numFmtId="6" fontId="28" fillId="0" borderId="16" xfId="2" applyNumberFormat="1" applyFont="1" applyBorder="1"/>
    <xf numFmtId="6" fontId="28" fillId="0" borderId="16" xfId="2" applyNumberFormat="1" applyFont="1" applyBorder="1" applyAlignment="1">
      <alignment horizontal="center"/>
    </xf>
    <xf numFmtId="1" fontId="28" fillId="0" borderId="9" xfId="2" applyNumberFormat="1" applyFont="1" applyBorder="1" applyAlignment="1">
      <alignment horizontal="center"/>
    </xf>
    <xf numFmtId="6" fontId="6" fillId="0" borderId="9" xfId="2" applyNumberFormat="1" applyFont="1" applyBorder="1" applyAlignment="1">
      <alignment horizontal="center"/>
    </xf>
    <xf numFmtId="0" fontId="28" fillId="0" borderId="4" xfId="2" applyFont="1" applyBorder="1"/>
    <xf numFmtId="0" fontId="6" fillId="2" borderId="12" xfId="2" applyFont="1" applyFill="1" applyBorder="1" applyAlignment="1">
      <alignment horizontal="right"/>
    </xf>
    <xf numFmtId="165" fontId="6" fillId="2" borderId="12" xfId="1" applyNumberFormat="1" applyFont="1" applyFill="1" applyBorder="1"/>
    <xf numFmtId="6" fontId="6" fillId="2" borderId="12" xfId="2" applyNumberFormat="1" applyFont="1" applyFill="1" applyBorder="1" applyAlignment="1">
      <alignment horizontal="center"/>
    </xf>
    <xf numFmtId="0" fontId="28" fillId="0" borderId="0" xfId="2" applyFont="1" applyBorder="1" applyAlignment="1"/>
    <xf numFmtId="0" fontId="28" fillId="0" borderId="0" xfId="2" applyFont="1" applyBorder="1"/>
    <xf numFmtId="3" fontId="28" fillId="0" borderId="0" xfId="2" applyNumberFormat="1" applyFont="1"/>
    <xf numFmtId="0" fontId="6" fillId="0" borderId="0" xfId="2" applyFont="1"/>
    <xf numFmtId="0" fontId="29" fillId="0" borderId="0" xfId="2" applyFont="1"/>
    <xf numFmtId="0" fontId="3" fillId="0" borderId="1" xfId="2" applyFill="1" applyBorder="1"/>
    <xf numFmtId="6" fontId="3" fillId="0" borderId="34" xfId="2" applyNumberFormat="1" applyFill="1" applyBorder="1"/>
    <xf numFmtId="0" fontId="3" fillId="0" borderId="22" xfId="2" applyFill="1" applyBorder="1"/>
    <xf numFmtId="0" fontId="0" fillId="0" borderId="0" xfId="0" applyFill="1"/>
    <xf numFmtId="0" fontId="3" fillId="0" borderId="5" xfId="2" applyFill="1" applyBorder="1"/>
    <xf numFmtId="6" fontId="3" fillId="0" borderId="69" xfId="2" applyNumberFormat="1" applyFill="1" applyBorder="1"/>
    <xf numFmtId="0" fontId="1" fillId="2" borderId="22" xfId="2" applyFont="1" applyFill="1" applyBorder="1"/>
    <xf numFmtId="0" fontId="18" fillId="0" borderId="18" xfId="2" applyFont="1" applyFill="1" applyBorder="1"/>
    <xf numFmtId="0" fontId="2" fillId="4" borderId="1" xfId="2" applyFont="1" applyFill="1" applyBorder="1" applyAlignment="1">
      <alignment horizontal="right"/>
    </xf>
    <xf numFmtId="0" fontId="2" fillId="0" borderId="52" xfId="2" applyFont="1" applyFill="1" applyBorder="1" applyAlignment="1">
      <alignment horizontal="right"/>
    </xf>
    <xf numFmtId="6" fontId="3" fillId="0" borderId="40" xfId="2" applyNumberFormat="1" applyFill="1" applyBorder="1"/>
    <xf numFmtId="0" fontId="3" fillId="0" borderId="40" xfId="2" applyFill="1" applyBorder="1"/>
    <xf numFmtId="0" fontId="20" fillId="0" borderId="26" xfId="2" applyFont="1" applyFill="1" applyBorder="1"/>
    <xf numFmtId="0" fontId="19" fillId="0" borderId="4" xfId="2" applyFont="1" applyFill="1" applyBorder="1"/>
    <xf numFmtId="0" fontId="9" fillId="0" borderId="19" xfId="2" applyFont="1" applyFill="1" applyBorder="1" applyAlignment="1">
      <alignment wrapText="1"/>
    </xf>
    <xf numFmtId="0" fontId="3" fillId="0" borderId="16" xfId="0" applyFont="1" applyBorder="1" applyAlignment="1">
      <alignment horizontal="right"/>
    </xf>
    <xf numFmtId="0" fontId="3" fillId="0" borderId="15" xfId="0" applyFont="1" applyBorder="1" applyAlignment="1">
      <alignment horizontal="right"/>
    </xf>
    <xf numFmtId="0" fontId="21" fillId="0" borderId="15" xfId="0" applyFont="1" applyBorder="1" applyAlignment="1">
      <alignment horizontal="left"/>
    </xf>
    <xf numFmtId="0" fontId="2" fillId="0" borderId="7" xfId="0" applyFont="1" applyBorder="1" applyAlignment="1">
      <alignment horizontal="right"/>
    </xf>
    <xf numFmtId="6" fontId="2" fillId="0" borderId="40" xfId="0" applyNumberFormat="1" applyFont="1" applyBorder="1"/>
    <xf numFmtId="0" fontId="2" fillId="0" borderId="40" xfId="0" applyFont="1" applyBorder="1"/>
    <xf numFmtId="44" fontId="0" fillId="0" borderId="16" xfId="1" applyFont="1" applyBorder="1"/>
    <xf numFmtId="0" fontId="9" fillId="2" borderId="22" xfId="0" applyFont="1" applyFill="1" applyBorder="1"/>
    <xf numFmtId="44" fontId="12" fillId="3" borderId="17" xfId="1" applyFont="1" applyFill="1" applyBorder="1"/>
    <xf numFmtId="44" fontId="12" fillId="3" borderId="10" xfId="1" applyFont="1" applyFill="1" applyBorder="1"/>
    <xf numFmtId="44" fontId="12" fillId="0" borderId="17" xfId="1" applyFont="1" applyFill="1" applyBorder="1"/>
    <xf numFmtId="0" fontId="27" fillId="0" borderId="0" xfId="0" applyFont="1" applyBorder="1" applyProtection="1">
      <protection locked="0"/>
    </xf>
    <xf numFmtId="49" fontId="27" fillId="0" borderId="0" xfId="0" applyNumberFormat="1" applyFont="1" applyBorder="1" applyProtection="1">
      <protection locked="0"/>
    </xf>
    <xf numFmtId="0" fontId="0" fillId="0" borderId="0" xfId="0" applyBorder="1" applyProtection="1">
      <protection locked="0"/>
    </xf>
    <xf numFmtId="0" fontId="26" fillId="0" borderId="0" xfId="0" applyFont="1" applyProtection="1">
      <protection locked="0"/>
    </xf>
    <xf numFmtId="0" fontId="13" fillId="0" borderId="13" xfId="0" applyFont="1" applyBorder="1" applyProtection="1">
      <protection locked="0"/>
    </xf>
    <xf numFmtId="0" fontId="0" fillId="0" borderId="13" xfId="0" applyBorder="1" applyProtection="1">
      <protection locked="0"/>
    </xf>
    <xf numFmtId="0" fontId="14" fillId="0" borderId="0" xfId="0" applyFont="1" applyBorder="1" applyProtection="1">
      <protection locked="0"/>
    </xf>
    <xf numFmtId="0" fontId="3" fillId="0" borderId="0" xfId="0" applyFont="1" applyBorder="1" applyProtection="1">
      <protection locked="0"/>
    </xf>
    <xf numFmtId="0" fontId="1" fillId="2" borderId="1" xfId="0" applyFont="1" applyFill="1" applyBorder="1" applyAlignment="1" applyProtection="1">
      <alignment horizontal="center" wrapText="1"/>
      <protection locked="0"/>
    </xf>
    <xf numFmtId="0" fontId="1" fillId="2" borderId="2" xfId="0" applyFont="1" applyFill="1" applyBorder="1" applyAlignment="1" applyProtection="1">
      <alignment horizontal="center" wrapText="1"/>
      <protection locked="0"/>
    </xf>
    <xf numFmtId="0" fontId="1" fillId="2" borderId="50" xfId="0" applyFont="1" applyFill="1" applyBorder="1" applyAlignment="1" applyProtection="1">
      <alignment horizontal="center" wrapText="1"/>
      <protection locked="0"/>
    </xf>
    <xf numFmtId="0" fontId="1" fillId="2" borderId="62" xfId="0" applyFont="1" applyFill="1" applyBorder="1" applyAlignment="1" applyProtection="1">
      <alignment horizontal="center" wrapText="1"/>
      <protection locked="0"/>
    </xf>
    <xf numFmtId="0" fontId="1" fillId="2" borderId="22" xfId="0" applyFont="1" applyFill="1" applyBorder="1" applyAlignment="1" applyProtection="1">
      <alignment horizontal="center" wrapText="1"/>
      <protection locked="0"/>
    </xf>
    <xf numFmtId="0" fontId="3" fillId="0" borderId="4" xfId="0" applyFont="1" applyBorder="1" applyAlignment="1" applyProtection="1">
      <alignment horizontal="left" indent="2"/>
      <protection locked="0"/>
    </xf>
    <xf numFmtId="0" fontId="3" fillId="0" borderId="45" xfId="0" applyFont="1" applyBorder="1" applyAlignment="1" applyProtection="1">
      <alignment horizontal="left" indent="2"/>
      <protection locked="0"/>
    </xf>
    <xf numFmtId="44" fontId="3" fillId="0" borderId="45" xfId="1" applyFont="1" applyBorder="1" applyAlignment="1" applyProtection="1">
      <alignment horizontal="left" indent="2"/>
      <protection locked="0"/>
    </xf>
    <xf numFmtId="44" fontId="3" fillId="0" borderId="10" xfId="1" applyFont="1" applyBorder="1" applyAlignment="1" applyProtection="1">
      <alignment horizontal="left" indent="2"/>
      <protection locked="0"/>
    </xf>
    <xf numFmtId="44" fontId="3" fillId="0" borderId="64" xfId="1" applyFont="1" applyBorder="1" applyAlignment="1" applyProtection="1">
      <alignment horizontal="left" indent="2"/>
      <protection locked="0"/>
    </xf>
    <xf numFmtId="0" fontId="0" fillId="0" borderId="4" xfId="0" applyBorder="1" applyProtection="1">
      <protection locked="0"/>
    </xf>
    <xf numFmtId="0" fontId="0" fillId="0" borderId="45" xfId="0" applyBorder="1" applyProtection="1">
      <protection locked="0"/>
    </xf>
    <xf numFmtId="44" fontId="0" fillId="0" borderId="45" xfId="1" applyFont="1" applyBorder="1" applyProtection="1">
      <protection locked="0"/>
    </xf>
    <xf numFmtId="44" fontId="0" fillId="0" borderId="10" xfId="1" applyFont="1" applyBorder="1" applyProtection="1">
      <protection locked="0"/>
    </xf>
    <xf numFmtId="44" fontId="0" fillId="0" borderId="64" xfId="1" applyFont="1" applyBorder="1" applyProtection="1">
      <protection locked="0"/>
    </xf>
    <xf numFmtId="0" fontId="11" fillId="0" borderId="18" xfId="0" applyFont="1" applyBorder="1" applyProtection="1">
      <protection locked="0"/>
    </xf>
    <xf numFmtId="0" fontId="11" fillId="0" borderId="46" xfId="0" applyFont="1" applyBorder="1" applyProtection="1">
      <protection locked="0"/>
    </xf>
    <xf numFmtId="44" fontId="0" fillId="0" borderId="27" xfId="1" applyNumberFormat="1" applyFont="1" applyBorder="1" applyProtection="1">
      <protection locked="0"/>
    </xf>
    <xf numFmtId="44" fontId="0" fillId="0" borderId="65" xfId="1" applyNumberFormat="1" applyFont="1" applyBorder="1" applyProtection="1">
      <protection locked="0"/>
    </xf>
    <xf numFmtId="0" fontId="1" fillId="2" borderId="1" xfId="0" applyFont="1" applyFill="1" applyBorder="1" applyProtection="1">
      <protection locked="0"/>
    </xf>
    <xf numFmtId="44" fontId="1" fillId="2" borderId="47" xfId="0" applyNumberFormat="1" applyFont="1" applyFill="1" applyBorder="1" applyProtection="1">
      <protection locked="0"/>
    </xf>
    <xf numFmtId="0" fontId="1" fillId="2" borderId="22" xfId="0" applyFont="1" applyFill="1" applyBorder="1" applyProtection="1">
      <protection locked="0"/>
    </xf>
    <xf numFmtId="0" fontId="8" fillId="0" borderId="0" xfId="0" applyFont="1" applyBorder="1" applyProtection="1">
      <protection locked="0"/>
    </xf>
    <xf numFmtId="0" fontId="1" fillId="0" borderId="5" xfId="0" applyFont="1" applyBorder="1" applyProtection="1"/>
    <xf numFmtId="44" fontId="1" fillId="0" borderId="48" xfId="0" applyNumberFormat="1" applyFont="1" applyBorder="1" applyProtection="1"/>
    <xf numFmtId="44" fontId="11" fillId="0" borderId="69" xfId="1" applyNumberFormat="1" applyFont="1" applyBorder="1" applyProtection="1"/>
    <xf numFmtId="44" fontId="11" fillId="0" borderId="63" xfId="1" applyNumberFormat="1" applyFont="1" applyBorder="1" applyProtection="1"/>
    <xf numFmtId="0" fontId="1" fillId="0" borderId="11" xfId="0" applyFont="1" applyBorder="1" applyProtection="1"/>
    <xf numFmtId="44" fontId="1" fillId="0" borderId="17" xfId="1" applyFont="1" applyBorder="1" applyProtection="1"/>
    <xf numFmtId="165" fontId="3" fillId="7" borderId="17" xfId="1" applyNumberFormat="1" applyFont="1" applyFill="1" applyBorder="1" applyProtection="1"/>
    <xf numFmtId="44" fontId="11" fillId="0" borderId="35" xfId="1" applyNumberFormat="1" applyFont="1" applyBorder="1" applyProtection="1"/>
    <xf numFmtId="44" fontId="11" fillId="0" borderId="64" xfId="1" applyNumberFormat="1" applyFont="1" applyBorder="1" applyProtection="1"/>
    <xf numFmtId="0" fontId="1" fillId="0" borderId="4" xfId="0" applyFont="1" applyBorder="1" applyAlignment="1" applyProtection="1">
      <alignment horizontal="left"/>
    </xf>
    <xf numFmtId="44" fontId="1" fillId="0" borderId="45" xfId="1" applyFont="1" applyBorder="1" applyAlignment="1" applyProtection="1">
      <alignment horizontal="left"/>
    </xf>
    <xf numFmtId="44" fontId="11" fillId="0" borderId="10" xfId="1" applyNumberFormat="1" applyFont="1" applyBorder="1" applyProtection="1"/>
    <xf numFmtId="44" fontId="11" fillId="0" borderId="10" xfId="1" applyFont="1" applyFill="1" applyBorder="1" applyProtection="1"/>
    <xf numFmtId="44" fontId="11" fillId="0" borderId="64" xfId="1" applyFont="1" applyFill="1" applyBorder="1" applyProtection="1"/>
    <xf numFmtId="0" fontId="3" fillId="0" borderId="67" xfId="0" applyFont="1" applyBorder="1" applyAlignment="1">
      <alignment horizontal="right"/>
    </xf>
    <xf numFmtId="6" fontId="0" fillId="0" borderId="68" xfId="0" applyNumberFormat="1" applyBorder="1"/>
    <xf numFmtId="0" fontId="0" fillId="0" borderId="68" xfId="0" applyBorder="1"/>
    <xf numFmtId="44" fontId="1" fillId="0" borderId="32" xfId="0" applyNumberFormat="1" applyFont="1" applyBorder="1" applyProtection="1"/>
    <xf numFmtId="165" fontId="3" fillId="7" borderId="35" xfId="1" applyNumberFormat="1" applyFont="1" applyFill="1" applyBorder="1" applyProtection="1"/>
    <xf numFmtId="165" fontId="3" fillId="7" borderId="64" xfId="1" applyNumberFormat="1" applyFont="1" applyFill="1" applyBorder="1" applyProtection="1"/>
    <xf numFmtId="165" fontId="0" fillId="0" borderId="0" xfId="0" applyNumberFormat="1" applyBorder="1"/>
    <xf numFmtId="44" fontId="0" fillId="0" borderId="24" xfId="1" applyFont="1" applyBorder="1"/>
    <xf numFmtId="44" fontId="0" fillId="0" borderId="30" xfId="1" applyFont="1" applyBorder="1"/>
    <xf numFmtId="0" fontId="1" fillId="0" borderId="67" xfId="0" applyFont="1" applyBorder="1" applyAlignment="1">
      <alignment horizontal="right"/>
    </xf>
    <xf numFmtId="0" fontId="1" fillId="0" borderId="38" xfId="0" applyFont="1" applyBorder="1" applyAlignment="1">
      <alignment horizontal="center"/>
    </xf>
    <xf numFmtId="44" fontId="0" fillId="0" borderId="24" xfId="0" applyNumberFormat="1" applyBorder="1"/>
    <xf numFmtId="44" fontId="2" fillId="0" borderId="25" xfId="1" applyFont="1" applyBorder="1"/>
    <xf numFmtId="7" fontId="0" fillId="0" borderId="24" xfId="0" applyNumberFormat="1" applyBorder="1"/>
    <xf numFmtId="44" fontId="0" fillId="0" borderId="70" xfId="1" applyFont="1" applyBorder="1"/>
    <xf numFmtId="44" fontId="0" fillId="0" borderId="21" xfId="0" applyNumberFormat="1" applyBorder="1"/>
    <xf numFmtId="7" fontId="0" fillId="0" borderId="16" xfId="0" applyNumberFormat="1" applyBorder="1"/>
    <xf numFmtId="0" fontId="1" fillId="2" borderId="1" xfId="2" applyFont="1" applyFill="1" applyBorder="1" applyAlignment="1">
      <alignment horizontal="center" vertical="center" wrapText="1"/>
    </xf>
    <xf numFmtId="0" fontId="6" fillId="2" borderId="1" xfId="2" applyFont="1" applyFill="1" applyBorder="1" applyAlignment="1">
      <alignment horizontal="center" wrapText="1"/>
    </xf>
    <xf numFmtId="0" fontId="1" fillId="0" borderId="26" xfId="2" applyFont="1" applyFill="1" applyBorder="1" applyAlignment="1">
      <alignment horizontal="right"/>
    </xf>
    <xf numFmtId="165" fontId="3" fillId="0" borderId="0" xfId="1" applyNumberFormat="1" applyFont="1" applyFill="1" applyBorder="1"/>
    <xf numFmtId="0" fontId="1" fillId="0" borderId="0" xfId="2" applyFont="1" applyFill="1" applyBorder="1" applyAlignment="1">
      <alignment horizontal="right"/>
    </xf>
    <xf numFmtId="165" fontId="1" fillId="0" borderId="13" xfId="1" applyNumberFormat="1" applyFont="1" applyFill="1" applyBorder="1"/>
    <xf numFmtId="0" fontId="4" fillId="0" borderId="38" xfId="2" applyFont="1" applyFill="1" applyBorder="1"/>
    <xf numFmtId="0" fontId="3" fillId="0" borderId="38" xfId="2" applyFill="1" applyBorder="1" applyAlignment="1">
      <alignment horizontal="center"/>
    </xf>
    <xf numFmtId="0" fontId="18" fillId="0" borderId="4" xfId="2" applyFont="1" applyFill="1" applyBorder="1" applyAlignment="1">
      <alignment horizontal="right"/>
    </xf>
    <xf numFmtId="0" fontId="18" fillId="0" borderId="33" xfId="2" applyFont="1" applyBorder="1" applyAlignment="1">
      <alignment horizontal="right"/>
    </xf>
    <xf numFmtId="44" fontId="3" fillId="0" borderId="24" xfId="1" applyBorder="1"/>
    <xf numFmtId="44" fontId="1" fillId="2" borderId="15" xfId="1" applyFont="1" applyFill="1" applyBorder="1" applyAlignment="1">
      <alignment horizontal="right"/>
    </xf>
    <xf numFmtId="44" fontId="1" fillId="2" borderId="16" xfId="1" applyFont="1" applyFill="1" applyBorder="1"/>
    <xf numFmtId="44" fontId="1" fillId="2" borderId="20" xfId="1" applyFont="1" applyFill="1" applyBorder="1"/>
    <xf numFmtId="0" fontId="18" fillId="0" borderId="4" xfId="2" applyFont="1" applyBorder="1" applyAlignment="1">
      <alignment horizontal="right"/>
    </xf>
    <xf numFmtId="44" fontId="3" fillId="0" borderId="30" xfId="1" applyBorder="1"/>
    <xf numFmtId="44" fontId="3" fillId="4" borderId="22" xfId="1" applyFill="1" applyBorder="1"/>
    <xf numFmtId="44" fontId="3" fillId="0" borderId="39" xfId="1" applyBorder="1"/>
    <xf numFmtId="44" fontId="3" fillId="0" borderId="68" xfId="1" applyFill="1" applyBorder="1"/>
    <xf numFmtId="44" fontId="3" fillId="0" borderId="23" xfId="1" applyFill="1" applyBorder="1"/>
    <xf numFmtId="44" fontId="2" fillId="0" borderId="25" xfId="2" applyNumberFormat="1" applyFont="1" applyBorder="1"/>
    <xf numFmtId="44" fontId="1" fillId="4" borderId="20" xfId="1" applyFont="1" applyFill="1" applyBorder="1"/>
    <xf numFmtId="44" fontId="3" fillId="4" borderId="19" xfId="1" applyFont="1" applyFill="1" applyBorder="1"/>
    <xf numFmtId="0" fontId="1" fillId="0" borderId="0" xfId="0" applyFont="1" applyAlignment="1"/>
    <xf numFmtId="44" fontId="1" fillId="5" borderId="16" xfId="1" applyFont="1" applyFill="1" applyBorder="1"/>
    <xf numFmtId="44" fontId="15" fillId="0" borderId="15" xfId="1" applyFont="1" applyBorder="1"/>
    <xf numFmtId="44" fontId="15" fillId="0" borderId="19" xfId="1" applyFont="1" applyBorder="1"/>
    <xf numFmtId="44" fontId="1" fillId="5" borderId="20" xfId="1" applyFont="1" applyFill="1" applyBorder="1"/>
    <xf numFmtId="0" fontId="1" fillId="0" borderId="0" xfId="0" applyFont="1" applyBorder="1"/>
    <xf numFmtId="0" fontId="4" fillId="0" borderId="0" xfId="0" applyFont="1" applyBorder="1"/>
    <xf numFmtId="44" fontId="10" fillId="9" borderId="19" xfId="1" applyFont="1" applyFill="1" applyBorder="1"/>
    <xf numFmtId="0" fontId="4" fillId="0" borderId="0" xfId="2" applyFont="1" applyBorder="1"/>
    <xf numFmtId="0" fontId="2" fillId="0" borderId="38" xfId="2" applyFont="1" applyBorder="1" applyAlignment="1">
      <alignment horizontal="right"/>
    </xf>
    <xf numFmtId="49" fontId="0" fillId="0" borderId="0" xfId="0" applyNumberFormat="1"/>
    <xf numFmtId="49" fontId="0" fillId="0" borderId="0" xfId="0" applyNumberFormat="1" applyBorder="1"/>
    <xf numFmtId="0" fontId="0" fillId="10" borderId="0" xfId="0" applyFill="1"/>
    <xf numFmtId="0" fontId="3" fillId="10" borderId="0" xfId="2" applyFont="1" applyFill="1"/>
    <xf numFmtId="0" fontId="32" fillId="0" borderId="0" xfId="0" applyFont="1"/>
    <xf numFmtId="0" fontId="3" fillId="6" borderId="42" xfId="0" applyFont="1" applyFill="1" applyBorder="1" applyAlignment="1" applyProtection="1">
      <alignment horizontal="left" vertical="top" wrapText="1"/>
      <protection locked="0"/>
    </xf>
    <xf numFmtId="0" fontId="3" fillId="6" borderId="38" xfId="0" applyFont="1" applyFill="1" applyBorder="1" applyAlignment="1" applyProtection="1">
      <alignment horizontal="left" vertical="top" wrapText="1"/>
      <protection locked="0"/>
    </xf>
    <xf numFmtId="0" fontId="3" fillId="6" borderId="40" xfId="0" applyFont="1" applyFill="1" applyBorder="1" applyAlignment="1" applyProtection="1">
      <alignment horizontal="left" vertical="top" wrapText="1"/>
      <protection locked="0"/>
    </xf>
    <xf numFmtId="0" fontId="4" fillId="6" borderId="43" xfId="0" applyFont="1" applyFill="1" applyBorder="1" applyAlignment="1" applyProtection="1">
      <alignment horizontal="left" vertical="top" wrapText="1"/>
      <protection locked="0"/>
    </xf>
    <xf numFmtId="0" fontId="4" fillId="6" borderId="13" xfId="0" applyFont="1" applyFill="1" applyBorder="1" applyAlignment="1" applyProtection="1">
      <alignment horizontal="left" vertical="top" wrapText="1"/>
      <protection locked="0"/>
    </xf>
    <xf numFmtId="0" fontId="4" fillId="6" borderId="44" xfId="0" applyFont="1" applyFill="1" applyBorder="1" applyAlignment="1" applyProtection="1">
      <alignment horizontal="left" vertical="top" wrapText="1"/>
      <protection locked="0"/>
    </xf>
    <xf numFmtId="0" fontId="0" fillId="6" borderId="26" xfId="0" applyFill="1" applyBorder="1" applyAlignment="1" applyProtection="1">
      <alignment horizontal="left" vertical="top" wrapText="1"/>
      <protection locked="0"/>
    </xf>
    <xf numFmtId="0" fontId="0" fillId="6" borderId="0" xfId="0" applyFill="1" applyBorder="1" applyAlignment="1" applyProtection="1">
      <alignment horizontal="left" vertical="top" wrapText="1"/>
      <protection locked="0"/>
    </xf>
    <xf numFmtId="0" fontId="0" fillId="6" borderId="39" xfId="0" applyFill="1" applyBorder="1" applyAlignment="1" applyProtection="1">
      <alignment horizontal="left" vertical="top" wrapText="1"/>
      <protection locked="0"/>
    </xf>
    <xf numFmtId="0" fontId="3" fillId="6" borderId="2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xf numFmtId="0" fontId="3" fillId="6" borderId="39" xfId="0" applyFont="1" applyFill="1" applyBorder="1" applyAlignment="1" applyProtection="1">
      <alignment horizontal="left" wrapText="1"/>
      <protection locked="0"/>
    </xf>
    <xf numFmtId="0" fontId="3" fillId="6" borderId="26" xfId="0" applyFont="1" applyFill="1" applyBorder="1" applyAlignment="1" applyProtection="1">
      <alignment horizontal="left" vertical="top" wrapText="1"/>
      <protection locked="0"/>
    </xf>
    <xf numFmtId="0" fontId="3" fillId="6" borderId="0" xfId="0" applyFont="1" applyFill="1" applyBorder="1" applyAlignment="1" applyProtection="1">
      <alignment horizontal="left" vertical="top" wrapText="1"/>
      <protection locked="0"/>
    </xf>
    <xf numFmtId="0" fontId="3" fillId="6" borderId="39" xfId="0" applyFont="1" applyFill="1" applyBorder="1" applyAlignment="1" applyProtection="1">
      <alignment horizontal="left" vertical="top" wrapText="1"/>
      <protection locked="0"/>
    </xf>
    <xf numFmtId="0" fontId="0" fillId="6" borderId="42" xfId="0" applyFill="1" applyBorder="1" applyAlignment="1">
      <alignment horizontal="left" vertical="top" wrapText="1"/>
    </xf>
    <xf numFmtId="0" fontId="0" fillId="6" borderId="38" xfId="0" applyFill="1" applyBorder="1" applyAlignment="1">
      <alignment horizontal="left" vertical="top" wrapText="1"/>
    </xf>
    <xf numFmtId="0" fontId="0" fillId="6" borderId="40" xfId="0" applyFill="1" applyBorder="1" applyAlignment="1">
      <alignment horizontal="left" vertical="top" wrapText="1"/>
    </xf>
    <xf numFmtId="0" fontId="3" fillId="6" borderId="43" xfId="0" applyFont="1" applyFill="1" applyBorder="1" applyAlignment="1">
      <alignment horizontal="left" vertical="top" wrapText="1"/>
    </xf>
    <xf numFmtId="0" fontId="0" fillId="6" borderId="13" xfId="0" applyFill="1" applyBorder="1" applyAlignment="1">
      <alignment horizontal="left" vertical="top" wrapText="1"/>
    </xf>
    <xf numFmtId="0" fontId="0" fillId="6" borderId="44" xfId="0" applyFill="1" applyBorder="1" applyAlignment="1">
      <alignment horizontal="left" vertical="top" wrapText="1"/>
    </xf>
    <xf numFmtId="0" fontId="3" fillId="6" borderId="26"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39" xfId="0" applyFill="1" applyBorder="1" applyAlignment="1">
      <alignment horizontal="left" vertical="top" wrapText="1"/>
    </xf>
    <xf numFmtId="0" fontId="3" fillId="6" borderId="0" xfId="0" applyFont="1" applyFill="1" applyBorder="1" applyAlignment="1">
      <alignment horizontal="left" vertical="top" wrapText="1"/>
    </xf>
    <xf numFmtId="0" fontId="3" fillId="6" borderId="39" xfId="0" applyFont="1" applyFill="1" applyBorder="1" applyAlignment="1">
      <alignment horizontal="left" vertical="top" wrapText="1"/>
    </xf>
    <xf numFmtId="0" fontId="1" fillId="2" borderId="36" xfId="0" applyFont="1" applyFill="1" applyBorder="1" applyAlignment="1">
      <alignment horizontal="center"/>
    </xf>
    <xf numFmtId="0" fontId="0" fillId="0" borderId="34" xfId="0" applyBorder="1" applyAlignment="1"/>
    <xf numFmtId="0" fontId="0" fillId="0" borderId="22" xfId="0" applyBorder="1" applyAlignment="1"/>
    <xf numFmtId="0" fontId="11" fillId="2" borderId="36" xfId="0" applyFont="1" applyFill="1" applyBorder="1" applyAlignment="1">
      <alignment horizontal="center"/>
    </xf>
    <xf numFmtId="0" fontId="0" fillId="0" borderId="34" xfId="0" applyBorder="1" applyAlignment="1">
      <alignment horizontal="center"/>
    </xf>
    <xf numFmtId="0" fontId="0" fillId="0" borderId="22" xfId="0" applyBorder="1" applyAlignment="1">
      <alignment horizontal="center"/>
    </xf>
    <xf numFmtId="3" fontId="11" fillId="2" borderId="36" xfId="0" applyNumberFormat="1" applyFont="1" applyFill="1" applyBorder="1" applyAlignment="1">
      <alignment horizontal="center"/>
    </xf>
    <xf numFmtId="0" fontId="10" fillId="2" borderId="51" xfId="0" applyFont="1" applyFill="1" applyBorder="1" applyAlignment="1">
      <alignment horizontal="center" wrapText="1"/>
    </xf>
    <xf numFmtId="0" fontId="10" fillId="2" borderId="52" xfId="0" applyFont="1" applyFill="1" applyBorder="1" applyAlignment="1">
      <alignment horizontal="center" wrapText="1"/>
    </xf>
    <xf numFmtId="0" fontId="10" fillId="2" borderId="60" xfId="0" applyFont="1" applyFill="1" applyBorder="1" applyAlignment="1">
      <alignment horizontal="center" wrapText="1"/>
    </xf>
    <xf numFmtId="0" fontId="10" fillId="2" borderId="59" xfId="0" applyFont="1" applyFill="1" applyBorder="1" applyAlignment="1">
      <alignment horizontal="center" wrapText="1"/>
    </xf>
    <xf numFmtId="0" fontId="10" fillId="2" borderId="53" xfId="0" applyFont="1" applyFill="1" applyBorder="1" applyAlignment="1">
      <alignment horizontal="center" wrapText="1"/>
    </xf>
    <xf numFmtId="0" fontId="10" fillId="2" borderId="54" xfId="0" applyFont="1" applyFill="1" applyBorder="1" applyAlignment="1">
      <alignment horizontal="center" wrapText="1"/>
    </xf>
    <xf numFmtId="0" fontId="10" fillId="2" borderId="55" xfId="0" applyFont="1" applyFill="1" applyBorder="1" applyAlignment="1">
      <alignment horizontal="center" wrapText="1"/>
    </xf>
    <xf numFmtId="0" fontId="10" fillId="2" borderId="56" xfId="0" applyFont="1" applyFill="1" applyBorder="1" applyAlignment="1">
      <alignment horizontal="center" wrapText="1"/>
    </xf>
    <xf numFmtId="0" fontId="3" fillId="6" borderId="13" xfId="0" applyFont="1" applyFill="1" applyBorder="1" applyAlignment="1">
      <alignment horizontal="left" vertical="top" wrapText="1"/>
    </xf>
    <xf numFmtId="0" fontId="3" fillId="6" borderId="44" xfId="0" applyFont="1" applyFill="1" applyBorder="1" applyAlignment="1">
      <alignment horizontal="left" vertical="top" wrapText="1"/>
    </xf>
    <xf numFmtId="0" fontId="14" fillId="0" borderId="0" xfId="0" applyFont="1" applyAlignment="1">
      <alignment wrapText="1"/>
    </xf>
    <xf numFmtId="0" fontId="0" fillId="6" borderId="26" xfId="0" applyFill="1" applyBorder="1" applyAlignment="1">
      <alignment horizontal="left" vertical="top" wrapText="1"/>
    </xf>
    <xf numFmtId="0" fontId="29" fillId="0" borderId="0" xfId="2" applyFont="1" applyAlignment="1">
      <alignment wrapText="1"/>
    </xf>
    <xf numFmtId="0" fontId="28" fillId="0" borderId="0" xfId="2" applyFont="1" applyAlignment="1">
      <alignment wrapText="1"/>
    </xf>
    <xf numFmtId="3" fontId="6" fillId="4" borderId="36" xfId="2" applyNumberFormat="1" applyFont="1" applyFill="1" applyBorder="1" applyAlignment="1">
      <alignment horizontal="center"/>
    </xf>
    <xf numFmtId="3" fontId="6" fillId="4" borderId="34" xfId="2" applyNumberFormat="1" applyFont="1" applyFill="1" applyBorder="1" applyAlignment="1">
      <alignment horizontal="center"/>
    </xf>
    <xf numFmtId="3" fontId="6" fillId="4" borderId="22" xfId="2" applyNumberFormat="1" applyFont="1" applyFill="1" applyBorder="1" applyAlignment="1">
      <alignment horizontal="center"/>
    </xf>
    <xf numFmtId="0" fontId="28" fillId="6" borderId="42" xfId="2" applyFont="1" applyFill="1" applyBorder="1" applyAlignment="1">
      <alignment horizontal="left" vertical="top" wrapText="1"/>
    </xf>
    <xf numFmtId="0" fontId="28" fillId="6" borderId="38" xfId="2" applyFont="1" applyFill="1" applyBorder="1" applyAlignment="1">
      <alignment horizontal="left" vertical="top" wrapText="1"/>
    </xf>
    <xf numFmtId="0" fontId="28" fillId="6" borderId="40" xfId="2" applyFont="1" applyFill="1" applyBorder="1" applyAlignment="1">
      <alignment horizontal="left" vertical="top" wrapText="1"/>
    </xf>
    <xf numFmtId="0" fontId="28" fillId="6" borderId="43" xfId="2" applyFont="1" applyFill="1" applyBorder="1" applyAlignment="1">
      <alignment horizontal="left" vertical="top" wrapText="1"/>
    </xf>
    <xf numFmtId="0" fontId="28" fillId="6" borderId="13" xfId="2" applyFont="1" applyFill="1" applyBorder="1" applyAlignment="1">
      <alignment horizontal="left" vertical="top" wrapText="1"/>
    </xf>
    <xf numFmtId="0" fontId="28" fillId="6" borderId="44" xfId="2" applyFont="1" applyFill="1" applyBorder="1" applyAlignment="1">
      <alignment horizontal="left" vertical="top" wrapText="1"/>
    </xf>
    <xf numFmtId="0" fontId="28" fillId="6" borderId="26" xfId="2" applyFont="1" applyFill="1" applyBorder="1" applyAlignment="1">
      <alignment horizontal="left" vertical="top" wrapText="1"/>
    </xf>
    <xf numFmtId="0" fontId="28" fillId="6" borderId="0" xfId="2" applyFont="1" applyFill="1" applyBorder="1" applyAlignment="1">
      <alignment horizontal="left" vertical="top" wrapText="1"/>
    </xf>
    <xf numFmtId="0" fontId="28" fillId="6" borderId="39" xfId="2" applyFont="1" applyFill="1" applyBorder="1" applyAlignment="1">
      <alignment horizontal="left" vertical="top" wrapText="1"/>
    </xf>
    <xf numFmtId="0" fontId="3" fillId="6" borderId="42" xfId="0" applyFont="1" applyFill="1" applyBorder="1" applyAlignment="1">
      <alignment horizontal="left" vertical="top"/>
    </xf>
    <xf numFmtId="0" fontId="0" fillId="6" borderId="38" xfId="0" applyFill="1" applyBorder="1" applyAlignment="1">
      <alignment horizontal="left" vertical="top"/>
    </xf>
    <xf numFmtId="0" fontId="0" fillId="6" borderId="40" xfId="0" applyFill="1" applyBorder="1" applyAlignment="1">
      <alignment horizontal="left" vertical="top"/>
    </xf>
    <xf numFmtId="0" fontId="3" fillId="6" borderId="0" xfId="0" applyFont="1" applyFill="1" applyBorder="1" applyAlignment="1">
      <alignment horizontal="left" vertical="top"/>
    </xf>
    <xf numFmtId="0" fontId="3" fillId="6" borderId="39" xfId="0" applyFont="1" applyFill="1" applyBorder="1" applyAlignment="1">
      <alignment horizontal="left" vertical="top"/>
    </xf>
    <xf numFmtId="0" fontId="0" fillId="6" borderId="0" xfId="0" applyFill="1" applyBorder="1" applyAlignment="1">
      <alignment horizontal="left" vertical="top"/>
    </xf>
    <xf numFmtId="0" fontId="0" fillId="6" borderId="39" xfId="0" applyFill="1" applyBorder="1" applyAlignment="1">
      <alignment horizontal="left" vertical="top"/>
    </xf>
    <xf numFmtId="0" fontId="3" fillId="6" borderId="26" xfId="0" applyFont="1" applyFill="1" applyBorder="1" applyAlignment="1">
      <alignment horizontal="left" vertical="top"/>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76200</xdr:rowOff>
    </xdr:from>
    <xdr:to>
      <xdr:col>14</xdr:col>
      <xdr:colOff>552450</xdr:colOff>
      <xdr:row>43</xdr:row>
      <xdr:rowOff>19049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 y="76200"/>
          <a:ext cx="9077325" cy="690562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000" b="1">
            <a:solidFill>
              <a:srgbClr val="C00000"/>
            </a:solidFill>
            <a:latin typeface="Arial" pitchFamily="34" charset="0"/>
            <a:cs typeface="Arial" pitchFamily="34" charset="0"/>
          </a:endParaRPr>
        </a:p>
        <a:p>
          <a:endParaRPr lang="en-US" sz="1000" b="1">
            <a:solidFill>
              <a:srgbClr val="C00000"/>
            </a:solidFill>
            <a:latin typeface="Arial" pitchFamily="34" charset="0"/>
            <a:cs typeface="Arial" pitchFamily="34" charset="0"/>
          </a:endParaRPr>
        </a:p>
        <a:p>
          <a:endParaRPr lang="en-US" sz="1000" b="1">
            <a:solidFill>
              <a:srgbClr val="C00000"/>
            </a:solidFill>
            <a:latin typeface="Arial" pitchFamily="34" charset="0"/>
            <a:cs typeface="Arial" pitchFamily="34" charset="0"/>
          </a:endParaRPr>
        </a:p>
        <a:p>
          <a:endParaRPr lang="en-US" sz="1000" b="1">
            <a:solidFill>
              <a:srgbClr val="C00000"/>
            </a:solidFill>
            <a:latin typeface="Arial" pitchFamily="34" charset="0"/>
            <a:cs typeface="Arial" pitchFamily="34" charset="0"/>
          </a:endParaRPr>
        </a:p>
        <a:p>
          <a:endParaRPr lang="en-US" sz="1000" b="1">
            <a:solidFill>
              <a:srgbClr val="C00000"/>
            </a:solidFill>
            <a:latin typeface="Arial" pitchFamily="34" charset="0"/>
            <a:cs typeface="Arial" pitchFamily="34" charset="0"/>
          </a:endParaRPr>
        </a:p>
        <a:p>
          <a:endParaRPr lang="en-US" sz="1000" b="1">
            <a:solidFill>
              <a:srgbClr val="C00000"/>
            </a:solidFill>
            <a:latin typeface="Arial" pitchFamily="34" charset="0"/>
            <a:cs typeface="Arial" pitchFamily="34" charset="0"/>
          </a:endParaRPr>
        </a:p>
        <a:p>
          <a:endParaRPr lang="en-US" sz="1000" b="1">
            <a:solidFill>
              <a:srgbClr val="C00000"/>
            </a:solidFill>
            <a:latin typeface="Arial" pitchFamily="34" charset="0"/>
            <a:cs typeface="Arial" pitchFamily="34" charset="0"/>
          </a:endParaRPr>
        </a:p>
        <a:p>
          <a:pPr algn="ctr"/>
          <a:endParaRPr lang="en-US" sz="1200" b="1">
            <a:solidFill>
              <a:srgbClr val="C00000"/>
            </a:solidFill>
            <a:latin typeface="Arial" pitchFamily="34" charset="0"/>
            <a:cs typeface="Arial" pitchFamily="34" charset="0"/>
          </a:endParaRPr>
        </a:p>
        <a:p>
          <a:pPr algn="ctr"/>
          <a:endParaRPr lang="en-US" sz="1200" b="1">
            <a:solidFill>
              <a:srgbClr val="C00000"/>
            </a:solidFill>
            <a:latin typeface="Arial" pitchFamily="34" charset="0"/>
            <a:cs typeface="Arial" pitchFamily="34" charset="0"/>
          </a:endParaRPr>
        </a:p>
        <a:p>
          <a:pPr algn="ctr"/>
          <a:r>
            <a:rPr lang="en-US" sz="1200" b="1">
              <a:solidFill>
                <a:srgbClr val="C00000"/>
              </a:solidFill>
              <a:latin typeface="Arial" pitchFamily="34" charset="0"/>
              <a:cs typeface="Arial" pitchFamily="34" charset="0"/>
            </a:rPr>
            <a:t>Instructions</a:t>
          </a:r>
          <a:endParaRPr lang="en-US" sz="1200" b="1" baseline="0">
            <a:solidFill>
              <a:srgbClr val="C00000"/>
            </a:solidFill>
            <a:latin typeface="Arial" pitchFamily="34" charset="0"/>
            <a:cs typeface="Arial" pitchFamily="34" charset="0"/>
          </a:endParaRPr>
        </a:p>
        <a:p>
          <a:endParaRPr lang="en-US" sz="1000" b="1" i="0" u="none" strike="noStrike" baseline="0">
            <a:solidFill>
              <a:srgbClr val="002060"/>
            </a:solidFill>
            <a:effectLst/>
            <a:latin typeface="Arial" pitchFamily="34" charset="0"/>
            <a:ea typeface="+mn-ea"/>
            <a:cs typeface="Arial" pitchFamily="34" charset="0"/>
          </a:endParaRPr>
        </a:p>
        <a:p>
          <a:r>
            <a:rPr lang="en-US" sz="1000" b="1" i="0" u="none" strike="noStrike">
              <a:solidFill>
                <a:srgbClr val="002060"/>
              </a:solidFill>
              <a:effectLst/>
              <a:latin typeface="Arial" pitchFamily="34" charset="0"/>
              <a:ea typeface="+mn-ea"/>
              <a:cs typeface="Arial" pitchFamily="34" charset="0"/>
            </a:rPr>
            <a:t>1. For purposes of completing this cost matrix, "Small " consists of 1-250  users, "Medium" consists of 251-500 users and "Large" consists of 501+ users.</a:t>
          </a:r>
          <a:r>
            <a:rPr lang="en-US" sz="1000" b="1">
              <a:solidFill>
                <a:srgbClr val="002060"/>
              </a:solidFill>
              <a:latin typeface="Arial" pitchFamily="34" charset="0"/>
              <a:cs typeface="Arial" pitchFamily="34" charset="0"/>
            </a:rPr>
            <a:t> </a:t>
          </a:r>
        </a:p>
        <a:p>
          <a:endParaRPr lang="en-US" sz="1000" b="1">
            <a:solidFill>
              <a:srgbClr val="002060"/>
            </a:solidFill>
            <a:latin typeface="Arial" pitchFamily="34" charset="0"/>
            <a:cs typeface="Arial" pitchFamily="34" charset="0"/>
          </a:endParaRPr>
        </a:p>
        <a:p>
          <a:r>
            <a:rPr lang="en-US" sz="1000" b="1">
              <a:solidFill>
                <a:srgbClr val="002060"/>
              </a:solidFill>
              <a:latin typeface="Arial" pitchFamily="34" charset="0"/>
              <a:cs typeface="Arial" pitchFamily="34" charset="0"/>
            </a:rPr>
            <a:t>2. The objective for this</a:t>
          </a:r>
          <a:r>
            <a:rPr lang="en-US" sz="1000" b="1" baseline="0">
              <a:solidFill>
                <a:srgbClr val="002060"/>
              </a:solidFill>
              <a:latin typeface="Arial" pitchFamily="34" charset="0"/>
              <a:cs typeface="Arial" pitchFamily="34" charset="0"/>
            </a:rPr>
            <a:t> workbook </a:t>
          </a:r>
          <a:r>
            <a:rPr lang="en-US" sz="1000" b="1">
              <a:solidFill>
                <a:srgbClr val="002060"/>
              </a:solidFill>
              <a:latin typeface="Arial" pitchFamily="34" charset="0"/>
              <a:cs typeface="Arial" pitchFamily="34" charset="0"/>
            </a:rPr>
            <a:t>is to determine the level of effort for the different sized courts and/or their contracted justice partners (CJP).</a:t>
          </a:r>
        </a:p>
        <a:p>
          <a:endParaRPr lang="en-US" sz="1000" b="1">
            <a:solidFill>
              <a:srgbClr val="002060"/>
            </a:solidFill>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b="1">
              <a:solidFill>
                <a:srgbClr val="002060"/>
              </a:solidFill>
              <a:latin typeface="Arial" pitchFamily="34" charset="0"/>
              <a:cs typeface="Arial" pitchFamily="34" charset="0"/>
            </a:rPr>
            <a:t>3. </a:t>
          </a:r>
          <a:r>
            <a:rPr lang="en-US" sz="1000" b="1" i="1">
              <a:solidFill>
                <a:srgbClr val="002060"/>
              </a:solidFill>
              <a:latin typeface="Arial" pitchFamily="34" charset="0"/>
              <a:cs typeface="Arial" pitchFamily="34" charset="0"/>
            </a:rPr>
            <a:t>Summary Tab</a:t>
          </a:r>
          <a:r>
            <a:rPr lang="en-US" sz="1000" b="1">
              <a:solidFill>
                <a:srgbClr val="002060"/>
              </a:solidFill>
              <a:latin typeface="Arial" pitchFamily="34" charset="0"/>
              <a:cs typeface="Arial" pitchFamily="34" charset="0"/>
            </a:rPr>
            <a:t>: </a:t>
          </a:r>
          <a:r>
            <a:rPr lang="en-US" sz="1100" b="1" i="0">
              <a:solidFill>
                <a:srgbClr val="002060"/>
              </a:solidFill>
              <a:effectLst/>
              <a:latin typeface="+mn-lt"/>
              <a:ea typeface="+mn-ea"/>
              <a:cs typeface="+mn-cs"/>
            </a:rPr>
            <a:t>Provide</a:t>
          </a:r>
          <a:r>
            <a:rPr lang="en-US" sz="1100" b="1" i="0" baseline="0">
              <a:solidFill>
                <a:srgbClr val="002060"/>
              </a:solidFill>
              <a:effectLst/>
              <a:latin typeface="+mn-lt"/>
              <a:ea typeface="+mn-ea"/>
              <a:cs typeface="+mn-cs"/>
            </a:rPr>
            <a:t> Proposer Name.  (It will autopopulate the other tabs.) </a:t>
          </a:r>
          <a:r>
            <a:rPr lang="en-US" sz="1000" b="1">
              <a:solidFill>
                <a:srgbClr val="002060"/>
              </a:solidFill>
              <a:latin typeface="Arial" pitchFamily="34" charset="0"/>
              <a:cs typeface="Arial" pitchFamily="34" charset="0"/>
            </a:rPr>
            <a:t>This tab will tally the information</a:t>
          </a:r>
          <a:r>
            <a:rPr lang="en-US" sz="1000" b="1" baseline="0">
              <a:solidFill>
                <a:srgbClr val="002060"/>
              </a:solidFill>
              <a:latin typeface="Arial" pitchFamily="34" charset="0"/>
              <a:cs typeface="Arial" pitchFamily="34" charset="0"/>
            </a:rPr>
            <a:t> provided in other tabs. The proposer may add notes for the reviewer as necessary.</a:t>
          </a:r>
          <a:endParaRPr lang="en-US" sz="1000" b="1">
            <a:solidFill>
              <a:srgbClr val="002060"/>
            </a:solidFill>
            <a:latin typeface="Arial" pitchFamily="34" charset="0"/>
            <a:cs typeface="Arial" pitchFamily="34" charset="0"/>
          </a:endParaRPr>
        </a:p>
        <a:p>
          <a:endParaRPr lang="en-US" sz="1000" b="1">
            <a:solidFill>
              <a:srgbClr val="002060"/>
            </a:solidFill>
            <a:latin typeface="Arial" pitchFamily="34" charset="0"/>
            <a:cs typeface="Arial" pitchFamily="34" charset="0"/>
          </a:endParaRPr>
        </a:p>
        <a:p>
          <a:r>
            <a:rPr lang="en-US" sz="1000" b="1" i="0">
              <a:solidFill>
                <a:srgbClr val="002060"/>
              </a:solidFill>
              <a:latin typeface="Arial" pitchFamily="34" charset="0"/>
              <a:cs typeface="Arial" pitchFamily="34" charset="0"/>
            </a:rPr>
            <a:t>4.</a:t>
          </a:r>
          <a:r>
            <a:rPr lang="en-US" sz="1000" b="1" i="1">
              <a:solidFill>
                <a:srgbClr val="002060"/>
              </a:solidFill>
              <a:latin typeface="Arial" pitchFamily="34" charset="0"/>
              <a:cs typeface="Arial" pitchFamily="34" charset="0"/>
            </a:rPr>
            <a:t> License Tab: </a:t>
          </a:r>
          <a:r>
            <a:rPr lang="en-US" sz="1000" b="1" i="0">
              <a:solidFill>
                <a:srgbClr val="002060"/>
              </a:solidFill>
              <a:latin typeface="Arial" pitchFamily="34" charset="0"/>
              <a:cs typeface="Arial" pitchFamily="34" charset="0"/>
            </a:rPr>
            <a:t>This tab should contain</a:t>
          </a:r>
          <a:r>
            <a:rPr lang="en-US" sz="1000" b="1" i="0" baseline="0">
              <a:solidFill>
                <a:srgbClr val="002060"/>
              </a:solidFill>
              <a:latin typeface="Arial" pitchFamily="34" charset="0"/>
              <a:cs typeface="Arial" pitchFamily="34" charset="0"/>
            </a:rPr>
            <a:t> the licensing information for an individual court and/or CJP regardless of size with  the objective of enabling individual courts/CJP of any size to take advantage of consistent per user license pricing.  Another objective is to enable a court/CJP to benefit from lower enterprise pricing. Enterprise pricing should be offered after a number of users have entered into a contract with a vendor. Enterprise pricing shall be determined by Vendor defined user thresholds.  </a:t>
          </a:r>
          <a:r>
            <a:rPr lang="en-US" sz="1100" b="1">
              <a:solidFill>
                <a:srgbClr val="002060"/>
              </a:solidFill>
              <a:effectLst/>
              <a:latin typeface="+mn-lt"/>
              <a:ea typeface="+mn-ea"/>
              <a:cs typeface="+mn-cs"/>
            </a:rPr>
            <a:t>Licensing/Implementation fees should inlcude all Production and Non-Production environments and should be per person for different </a:t>
          </a:r>
          <a:r>
            <a:rPr lang="en-US" sz="1100" b="1" baseline="0">
              <a:solidFill>
                <a:srgbClr val="002060"/>
              </a:solidFill>
              <a:effectLst/>
              <a:latin typeface="+mn-lt"/>
              <a:ea typeface="+mn-ea"/>
              <a:cs typeface="+mn-cs"/>
            </a:rPr>
            <a:t>sized courts/CJPs.</a:t>
          </a:r>
          <a:endParaRPr lang="en-US" sz="1000">
            <a:solidFill>
              <a:srgbClr val="002060"/>
            </a:solidFill>
            <a:effectLst/>
          </a:endParaRPr>
        </a:p>
        <a:p>
          <a:endParaRPr lang="en-US" sz="1000" b="1">
            <a:solidFill>
              <a:srgbClr val="002060"/>
            </a:solidFill>
            <a:latin typeface="Arial" pitchFamily="34" charset="0"/>
            <a:cs typeface="Arial" pitchFamily="34" charset="0"/>
          </a:endParaRPr>
        </a:p>
        <a:p>
          <a:r>
            <a:rPr lang="en-US" sz="1000" b="1">
              <a:solidFill>
                <a:srgbClr val="002060"/>
              </a:solidFill>
              <a:latin typeface="Arial" pitchFamily="34" charset="0"/>
              <a:cs typeface="Arial" pitchFamily="34" charset="0"/>
            </a:rPr>
            <a:t>5. </a:t>
          </a:r>
          <a:r>
            <a:rPr lang="en-US" sz="1000" b="1" i="1">
              <a:solidFill>
                <a:srgbClr val="002060"/>
              </a:solidFill>
              <a:latin typeface="Arial" pitchFamily="34" charset="0"/>
              <a:cs typeface="Arial" pitchFamily="34" charset="0"/>
            </a:rPr>
            <a:t>ProfServ</a:t>
          </a:r>
          <a:r>
            <a:rPr lang="en-US" sz="1000" b="1" i="1" baseline="0">
              <a:solidFill>
                <a:srgbClr val="002060"/>
              </a:solidFill>
              <a:latin typeface="Arial" pitchFamily="34" charset="0"/>
              <a:cs typeface="Arial" pitchFamily="34" charset="0"/>
            </a:rPr>
            <a:t> Tab(s): </a:t>
          </a:r>
          <a:r>
            <a:rPr lang="en-US" sz="1000" b="1">
              <a:solidFill>
                <a:srgbClr val="002060"/>
              </a:solidFill>
              <a:latin typeface="Arial" pitchFamily="34" charset="0"/>
              <a:cs typeface="Arial" pitchFamily="34" charset="0"/>
            </a:rPr>
            <a:t>Hourly Pricing for Individual Courts/CJPs should be the same regardless of size or number of users.</a:t>
          </a:r>
        </a:p>
        <a:p>
          <a:endParaRPr lang="en-US" sz="1000" b="1">
            <a:solidFill>
              <a:srgbClr val="002060"/>
            </a:solidFill>
            <a:latin typeface="Arial" pitchFamily="34" charset="0"/>
            <a:cs typeface="Arial" pitchFamily="34" charset="0"/>
          </a:endParaRPr>
        </a:p>
        <a:p>
          <a:r>
            <a:rPr lang="en-US" sz="1000" b="1" baseline="0">
              <a:solidFill>
                <a:srgbClr val="002060"/>
              </a:solidFill>
              <a:latin typeface="Arial" pitchFamily="34" charset="0"/>
              <a:cs typeface="Arial" pitchFamily="34" charset="0"/>
            </a:rPr>
            <a:t>6. </a:t>
          </a:r>
          <a:r>
            <a:rPr lang="en-US" sz="1000" b="1" i="1" baseline="0">
              <a:solidFill>
                <a:srgbClr val="002060"/>
              </a:solidFill>
              <a:latin typeface="Arial" pitchFamily="34" charset="0"/>
              <a:cs typeface="Arial" pitchFamily="34" charset="0"/>
            </a:rPr>
            <a:t>All Tabs: </a:t>
          </a:r>
          <a:r>
            <a:rPr lang="en-US" sz="1000" b="1" baseline="0">
              <a:solidFill>
                <a:srgbClr val="002060"/>
              </a:solidFill>
              <a:latin typeface="Arial" pitchFamily="34" charset="0"/>
              <a:cs typeface="Arial" pitchFamily="34" charset="0"/>
            </a:rPr>
            <a:t>Please indicate where (and how) Enterprise Level Pricing can be leveraged by the courts/CJPs.</a:t>
          </a:r>
        </a:p>
        <a:p>
          <a:endParaRPr lang="en-US" sz="1000" b="1">
            <a:solidFill>
              <a:srgbClr val="002060"/>
            </a:solidFill>
            <a:latin typeface="Arial" pitchFamily="34" charset="0"/>
            <a:ea typeface="+mn-ea"/>
            <a:cs typeface="Arial" pitchFamily="34" charset="0"/>
          </a:endParaRPr>
        </a:p>
        <a:p>
          <a:r>
            <a:rPr lang="en-US" sz="1000" b="1">
              <a:solidFill>
                <a:srgbClr val="002060"/>
              </a:solidFill>
              <a:latin typeface="Arial" pitchFamily="34" charset="0"/>
              <a:ea typeface="+mn-ea"/>
              <a:cs typeface="Arial" pitchFamily="34" charset="0"/>
            </a:rPr>
            <a:t>7. Information for tab  '7-Hosted Costs' is optional but should be completed if the vendor offers a hosted solution such as Software as a Service.</a:t>
          </a:r>
        </a:p>
        <a:p>
          <a:endParaRPr lang="en-US" sz="1000" b="1">
            <a:solidFill>
              <a:srgbClr val="002060"/>
            </a:solidFill>
            <a:latin typeface="Arial" pitchFamily="34" charset="0"/>
            <a:ea typeface="+mn-ea"/>
            <a:cs typeface="Arial" pitchFamily="34" charset="0"/>
          </a:endParaRPr>
        </a:p>
        <a:p>
          <a:r>
            <a:rPr lang="en-US" sz="1000" b="1">
              <a:solidFill>
                <a:srgbClr val="002060"/>
              </a:solidFill>
              <a:latin typeface="Arial" pitchFamily="34" charset="0"/>
              <a:ea typeface="+mn-ea"/>
              <a:cs typeface="Arial" pitchFamily="34" charset="0"/>
            </a:rPr>
            <a:t>8. Please list all assuptions for each tab in the provided space.</a:t>
          </a:r>
        </a:p>
        <a:p>
          <a:endParaRPr lang="en-US" sz="1000" b="1">
            <a:solidFill>
              <a:srgbClr val="002060"/>
            </a:solidFill>
            <a:latin typeface="Arial" pitchFamily="34" charset="0"/>
            <a:ea typeface="+mn-ea"/>
            <a:cs typeface="Arial" pitchFamily="34" charset="0"/>
          </a:endParaRPr>
        </a:p>
        <a:p>
          <a:r>
            <a:rPr lang="en-US" sz="1000" b="1">
              <a:solidFill>
                <a:srgbClr val="002060"/>
              </a:solidFill>
              <a:latin typeface="Arial" pitchFamily="34" charset="0"/>
              <a:ea typeface="+mn-ea"/>
              <a:cs typeface="Arial" pitchFamily="34" charset="0"/>
            </a:rPr>
            <a:t>9. Please do not include sales tax in the taxable costs but do indicate where applicable.</a:t>
          </a:r>
        </a:p>
        <a:p>
          <a:endParaRPr lang="en-US" sz="1000" b="1" baseline="0">
            <a:solidFill>
              <a:srgbClr val="002060"/>
            </a:solidFill>
            <a:latin typeface="Arial" pitchFamily="34" charset="0"/>
            <a:cs typeface="Arial" pitchFamily="34" charset="0"/>
          </a:endParaRPr>
        </a:p>
        <a:p>
          <a:r>
            <a:rPr lang="en-US" sz="1000" b="1" baseline="0">
              <a:solidFill>
                <a:srgbClr val="002060"/>
              </a:solidFill>
              <a:latin typeface="Arial" pitchFamily="34" charset="0"/>
              <a:cs typeface="Arial" pitchFamily="34" charset="0"/>
            </a:rPr>
            <a:t>10. If other pricing models are available, please provide them as a separate attachment.</a:t>
          </a:r>
        </a:p>
        <a:p>
          <a:endParaRPr lang="en-US" sz="1000" b="1" baseline="0">
            <a:solidFill>
              <a:srgbClr val="002060"/>
            </a:solidFill>
            <a:latin typeface="Arial" pitchFamily="34" charset="0"/>
            <a:cs typeface="Arial" pitchFamily="34" charset="0"/>
          </a:endParaRPr>
        </a:p>
        <a:p>
          <a:r>
            <a:rPr lang="en-US" sz="1000" b="1" baseline="0">
              <a:solidFill>
                <a:srgbClr val="002060"/>
              </a:solidFill>
              <a:latin typeface="Arial" pitchFamily="34" charset="0"/>
              <a:cs typeface="Arial" pitchFamily="34" charset="0"/>
            </a:rPr>
            <a:t>11. Please check all cell formulas.</a:t>
          </a:r>
        </a:p>
        <a:p>
          <a:endParaRPr lang="en-US" sz="1000" b="1" baseline="0">
            <a:solidFill>
              <a:srgbClr val="002060"/>
            </a:solidFill>
            <a:latin typeface="Arial" pitchFamily="34" charset="0"/>
            <a:cs typeface="Arial" pitchFamily="34" charset="0"/>
          </a:endParaRPr>
        </a:p>
        <a:p>
          <a:r>
            <a:rPr lang="en-US" sz="1000" b="1" baseline="0">
              <a:solidFill>
                <a:srgbClr val="002060"/>
              </a:solidFill>
              <a:latin typeface="Arial" pitchFamily="34" charset="0"/>
              <a:cs typeface="Arial" pitchFamily="34" charset="0"/>
            </a:rPr>
            <a:t>12. Please ensure you have filled all 7 tabs with information (Tab 7- Hosted Costs is </a:t>
          </a:r>
          <a:r>
            <a:rPr lang="en-US" sz="1000" b="1" baseline="0">
              <a:solidFill>
                <a:srgbClr val="002060"/>
              </a:solidFill>
              <a:latin typeface="Arial" pitchFamily="34" charset="0"/>
              <a:ea typeface="+mn-ea"/>
              <a:cs typeface="Arial" pitchFamily="34" charset="0"/>
            </a:rPr>
            <a:t>is only for those vendors offering hosting solutions such as Software as a Service)</a:t>
          </a:r>
        </a:p>
        <a:p>
          <a:endParaRPr lang="en-US" sz="1000" b="1" baseline="0">
            <a:solidFill>
              <a:srgbClr val="002060"/>
            </a:solidFill>
            <a:latin typeface="Arial" pitchFamily="34" charset="0"/>
            <a:ea typeface="+mn-ea"/>
            <a:cs typeface="Arial" pitchFamily="34" charset="0"/>
          </a:endParaRPr>
        </a:p>
        <a:p>
          <a:r>
            <a:rPr lang="en-US" sz="1000" b="1" baseline="0">
              <a:solidFill>
                <a:srgbClr val="002060"/>
              </a:solidFill>
              <a:latin typeface="Arial" pitchFamily="34" charset="0"/>
              <a:ea typeface="+mn-ea"/>
              <a:cs typeface="Arial" pitchFamily="34" charset="0"/>
            </a:rPr>
            <a:t>13. We have included Tab 8 - Alternate Pricing, for your optional use. Alternate pricing will be considered in the demonstration portion and excluded for purposes of the initial scoring. </a:t>
          </a:r>
        </a:p>
        <a:p>
          <a:endParaRPr lang="en-US" sz="1000" b="1" baseline="0">
            <a:solidFill>
              <a:srgbClr val="7030A0"/>
            </a:solidFill>
            <a:latin typeface="Arial" pitchFamily="34" charset="0"/>
            <a:cs typeface="Arial" pitchFamily="34" charset="0"/>
          </a:endParaRPr>
        </a:p>
        <a:p>
          <a:endParaRPr lang="en-US" sz="1000" b="1" baseline="0">
            <a:solidFill>
              <a:srgbClr val="FF0000"/>
            </a:solidFill>
            <a:latin typeface="Arial" pitchFamily="34" charset="0"/>
            <a:cs typeface="Arial" pitchFamily="34" charset="0"/>
          </a:endParaRPr>
        </a:p>
        <a:p>
          <a:endParaRPr lang="en-US" sz="1000" b="1" baseline="0">
            <a:solidFill>
              <a:srgbClr val="FF0000"/>
            </a:solidFill>
            <a:latin typeface="Arial" pitchFamily="34" charset="0"/>
            <a:cs typeface="Arial" pitchFamily="34" charset="0"/>
          </a:endParaRPr>
        </a:p>
        <a:p>
          <a:endParaRPr lang="en-US" sz="1000" b="1" baseline="0">
            <a:solidFill>
              <a:srgbClr val="FF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32</xdr:row>
      <xdr:rowOff>0</xdr:rowOff>
    </xdr:from>
    <xdr:to>
      <xdr:col>0</xdr:col>
      <xdr:colOff>962025</xdr:colOff>
      <xdr:row>32</xdr:row>
      <xdr:rowOff>0</xdr:rowOff>
    </xdr:to>
    <xdr:sp macro="" textlink="">
      <xdr:nvSpPr>
        <xdr:cNvPr id="3133" name="Line 2">
          <a:extLst>
            <a:ext uri="{FF2B5EF4-FFF2-40B4-BE49-F238E27FC236}">
              <a16:creationId xmlns:a16="http://schemas.microsoft.com/office/drawing/2014/main" id="{00000000-0008-0000-0300-00003D0C0000}"/>
            </a:ext>
          </a:extLst>
        </xdr:cNvPr>
        <xdr:cNvSpPr>
          <a:spLocks noChangeShapeType="1"/>
        </xdr:cNvSpPr>
      </xdr:nvSpPr>
      <xdr:spPr bwMode="auto">
        <a:xfrm flipH="1" flipV="1">
          <a:off x="0" y="5991225"/>
          <a:ext cx="96202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32</xdr:row>
      <xdr:rowOff>0</xdr:rowOff>
    </xdr:from>
    <xdr:to>
      <xdr:col>0</xdr:col>
      <xdr:colOff>962025</xdr:colOff>
      <xdr:row>32</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flipH="1" flipV="1">
          <a:off x="0" y="6657975"/>
          <a:ext cx="962025"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32</xdr:row>
      <xdr:rowOff>0</xdr:rowOff>
    </xdr:from>
    <xdr:to>
      <xdr:col>0</xdr:col>
      <xdr:colOff>962025</xdr:colOff>
      <xdr:row>32</xdr:row>
      <xdr:rowOff>0</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flipH="1" flipV="1">
          <a:off x="0" y="6286500"/>
          <a:ext cx="9620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E45"/>
  <sheetViews>
    <sheetView workbookViewId="0">
      <selection activeCell="A2" sqref="A2"/>
    </sheetView>
  </sheetViews>
  <sheetFormatPr defaultRowHeight="12.75" x14ac:dyDescent="0.2"/>
  <sheetData>
    <row r="45" spans="5:5" x14ac:dyDescent="0.2">
      <c r="E45" s="354"/>
    </row>
  </sheetData>
  <pageMargins left="0.7" right="0.7" top="0.75" bottom="0.75" header="0.3" footer="0.3"/>
  <pageSetup scale="91" orientation="landscape" r:id="rId1"/>
  <headerFooter>
    <oddHeader xml:space="preserve">&amp;LRFP #TCAS-2020-01-BH
Pretrial Risk Assessment Application for the Superior Courts of California
Exhibit 5 - Cost Matrix for Small, Medium, and Large Courts&amp;RRFP # TCAS-2017-05-JU
</oddHeader>
    <oddFooter>&amp;C&amp;A&amp;RPage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Q34"/>
  <sheetViews>
    <sheetView workbookViewId="0">
      <selection activeCell="W23" sqref="W23"/>
    </sheetView>
  </sheetViews>
  <sheetFormatPr defaultRowHeight="12.75" x14ac:dyDescent="0.2"/>
  <sheetData>
    <row r="34" spans="17:17" x14ac:dyDescent="0.2">
      <c r="Q34" t="s">
        <v>154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6"/>
  <sheetViews>
    <sheetView workbookViewId="0">
      <selection activeCell="A20" sqref="A20"/>
    </sheetView>
  </sheetViews>
  <sheetFormatPr defaultRowHeight="12.75" x14ac:dyDescent="0.2"/>
  <cols>
    <col min="1" max="1" width="42.42578125" customWidth="1"/>
    <col min="2" max="2" width="18.7109375" customWidth="1"/>
    <col min="3" max="3" width="19.7109375" customWidth="1"/>
    <col min="4" max="5" width="18.140625" customWidth="1"/>
    <col min="6" max="6" width="69.42578125" customWidth="1"/>
  </cols>
  <sheetData>
    <row r="1" spans="1:6" ht="15" x14ac:dyDescent="0.2">
      <c r="A1" s="255" t="s">
        <v>81</v>
      </c>
      <c r="B1" s="256" t="s">
        <v>83</v>
      </c>
      <c r="C1" s="257"/>
      <c r="D1" s="257"/>
      <c r="E1" s="257"/>
      <c r="F1" s="257"/>
    </row>
    <row r="2" spans="1:6" ht="15" x14ac:dyDescent="0.2">
      <c r="A2" s="255"/>
      <c r="B2" s="257"/>
      <c r="C2" s="257"/>
      <c r="D2" s="257"/>
      <c r="E2" s="257"/>
      <c r="F2" s="257"/>
    </row>
    <row r="3" spans="1:6" ht="16.5" thickBot="1" x14ac:dyDescent="0.3">
      <c r="A3" s="258" t="s">
        <v>68</v>
      </c>
      <c r="B3" s="258"/>
      <c r="C3" s="258"/>
      <c r="D3" s="257"/>
      <c r="E3" s="257"/>
      <c r="F3" s="257"/>
    </row>
    <row r="4" spans="1:6" ht="15.75" x14ac:dyDescent="0.25">
      <c r="A4" s="259" t="s">
        <v>69</v>
      </c>
      <c r="B4" s="259"/>
      <c r="C4" s="259"/>
      <c r="D4" s="260"/>
      <c r="E4" s="260"/>
      <c r="F4" s="260"/>
    </row>
    <row r="5" spans="1:6" ht="15" x14ac:dyDescent="0.2">
      <c r="A5" s="261" t="s">
        <v>70</v>
      </c>
      <c r="B5" s="261"/>
      <c r="C5" s="261"/>
      <c r="D5" s="257"/>
      <c r="E5" s="257"/>
      <c r="F5" s="257"/>
    </row>
    <row r="6" spans="1:6" ht="13.5" thickBot="1" x14ac:dyDescent="0.25">
      <c r="A6" s="262" t="s">
        <v>115</v>
      </c>
      <c r="B6" s="257"/>
      <c r="C6" s="257"/>
      <c r="D6" s="257"/>
      <c r="E6" s="257"/>
      <c r="F6" s="257"/>
    </row>
    <row r="7" spans="1:6" ht="39" thickBot="1" x14ac:dyDescent="0.25">
      <c r="A7" s="263" t="s">
        <v>91</v>
      </c>
      <c r="B7" s="264" t="s">
        <v>88</v>
      </c>
      <c r="C7" s="264" t="s">
        <v>89</v>
      </c>
      <c r="D7" s="265" t="s">
        <v>90</v>
      </c>
      <c r="E7" s="266" t="s">
        <v>96</v>
      </c>
      <c r="F7" s="267" t="s">
        <v>10</v>
      </c>
    </row>
    <row r="8" spans="1:6" x14ac:dyDescent="0.2">
      <c r="A8" s="286" t="s">
        <v>67</v>
      </c>
      <c r="B8" s="287">
        <f>125*'1-License'!B14</f>
        <v>0</v>
      </c>
      <c r="C8" s="303">
        <f>325*'1-License'!B14</f>
        <v>0</v>
      </c>
      <c r="D8" s="288">
        <f>750*'1-License'!B14</f>
        <v>0</v>
      </c>
      <c r="E8" s="289"/>
      <c r="F8" s="196"/>
    </row>
    <row r="9" spans="1:6" x14ac:dyDescent="0.2">
      <c r="A9" s="290" t="s">
        <v>132</v>
      </c>
      <c r="B9" s="291">
        <f>'2-ProfServ-Small'!E28+'2-ProfServ-Small'!I28+'2-ProfServ-Small'!M28+'2-ProfServ-Small'!Q28</f>
        <v>0</v>
      </c>
      <c r="C9" s="292"/>
      <c r="D9" s="304"/>
      <c r="E9" s="305"/>
      <c r="F9" s="197"/>
    </row>
    <row r="10" spans="1:6" x14ac:dyDescent="0.2">
      <c r="A10" s="290" t="s">
        <v>133</v>
      </c>
      <c r="B10" s="292"/>
      <c r="C10" s="291">
        <f>'3-ProfServ-Medium'!E28+'3-ProfServ-Medium'!I28+'3-ProfServ-Medium'!M28+'3-ProfServ-Medium'!Q28</f>
        <v>0</v>
      </c>
      <c r="D10" s="304"/>
      <c r="E10" s="305"/>
      <c r="F10" s="197"/>
    </row>
    <row r="11" spans="1:6" x14ac:dyDescent="0.2">
      <c r="A11" s="290" t="s">
        <v>134</v>
      </c>
      <c r="B11" s="292"/>
      <c r="C11" s="292"/>
      <c r="D11" s="293">
        <f>'4-ProfServ-Large'!E28+'4-ProfServ-Large'!I28+'4-ProfServ-Large'!M28+'4-ProfServ-Large'!Q28</f>
        <v>0</v>
      </c>
      <c r="E11" s="305"/>
      <c r="F11" s="197"/>
    </row>
    <row r="12" spans="1:6" x14ac:dyDescent="0.2">
      <c r="A12" s="295" t="s">
        <v>79</v>
      </c>
      <c r="B12" s="296">
        <f>'5-Maintenance and Support'!B14</f>
        <v>0</v>
      </c>
      <c r="C12" s="296">
        <f>'5-Maintenance and Support'!B23</f>
        <v>0</v>
      </c>
      <c r="D12" s="297">
        <f>'5-Maintenance and Support'!B32</f>
        <v>0</v>
      </c>
      <c r="E12" s="294">
        <f>'5-Maintenance and Support'!B41</f>
        <v>0</v>
      </c>
      <c r="F12" s="198"/>
    </row>
    <row r="13" spans="1:6" x14ac:dyDescent="0.2">
      <c r="A13" s="295" t="s">
        <v>80</v>
      </c>
      <c r="B13" s="296">
        <f>'6-Other Costs'!D18</f>
        <v>0</v>
      </c>
      <c r="C13" s="296">
        <f>'6-Other Costs'!G18</f>
        <v>0</v>
      </c>
      <c r="D13" s="298">
        <f>'6-Other Costs'!J18</f>
        <v>0</v>
      </c>
      <c r="E13" s="299">
        <f>'6-Other Costs'!M18</f>
        <v>0</v>
      </c>
      <c r="F13" s="197"/>
    </row>
    <row r="14" spans="1:6" x14ac:dyDescent="0.2">
      <c r="A14" s="295" t="s">
        <v>117</v>
      </c>
      <c r="B14" s="296">
        <f>125*('7-Hosted Costs'!B27+'7-Hosted Costs'!B48)</f>
        <v>0</v>
      </c>
      <c r="C14" s="296">
        <f>325*('7-Hosted Costs'!B27+'7-Hosted Costs'!B48)</f>
        <v>0</v>
      </c>
      <c r="D14" s="298">
        <f>750*('7-Hosted Costs'!B27+'7-Hosted Costs'!B48)</f>
        <v>0</v>
      </c>
      <c r="E14" s="305"/>
      <c r="F14" s="197"/>
    </row>
    <row r="15" spans="1:6" x14ac:dyDescent="0.2">
      <c r="A15" s="268" t="s">
        <v>9</v>
      </c>
      <c r="B15" s="269"/>
      <c r="C15" s="270"/>
      <c r="D15" s="271" t="s">
        <v>9</v>
      </c>
      <c r="E15" s="272"/>
      <c r="F15" s="198"/>
    </row>
    <row r="16" spans="1:6" x14ac:dyDescent="0.2">
      <c r="A16" s="273"/>
      <c r="B16" s="274"/>
      <c r="C16" s="275"/>
      <c r="D16" s="276" t="s">
        <v>9</v>
      </c>
      <c r="E16" s="277"/>
      <c r="F16" s="198"/>
    </row>
    <row r="17" spans="1:6" ht="13.5" thickBot="1" x14ac:dyDescent="0.25">
      <c r="A17" s="278"/>
      <c r="B17" s="279"/>
      <c r="C17" s="279"/>
      <c r="D17" s="280"/>
      <c r="E17" s="281"/>
      <c r="F17" s="199"/>
    </row>
    <row r="18" spans="1:6" ht="13.5" thickBot="1" x14ac:dyDescent="0.25">
      <c r="A18" s="282"/>
      <c r="B18" s="283">
        <f>SUM(B8:B15)</f>
        <v>0</v>
      </c>
      <c r="C18" s="283">
        <f t="shared" ref="C18:E18" si="0">SUM(C8:C15)</f>
        <v>0</v>
      </c>
      <c r="D18" s="283">
        <f t="shared" si="0"/>
        <v>0</v>
      </c>
      <c r="E18" s="283">
        <f t="shared" si="0"/>
        <v>0</v>
      </c>
      <c r="F18" s="284"/>
    </row>
    <row r="19" spans="1:6" x14ac:dyDescent="0.2">
      <c r="A19" s="285"/>
      <c r="B19" s="285"/>
      <c r="C19" s="285"/>
      <c r="D19" s="257"/>
      <c r="E19" s="257"/>
      <c r="F19" s="257"/>
    </row>
    <row r="20" spans="1:6" ht="13.5" thickBot="1" x14ac:dyDescent="0.25">
      <c r="A20" s="285" t="s">
        <v>9</v>
      </c>
      <c r="B20" s="285"/>
      <c r="C20" s="285"/>
      <c r="D20" s="257"/>
      <c r="E20" s="257"/>
      <c r="F20" s="257"/>
    </row>
    <row r="21" spans="1:6" x14ac:dyDescent="0.2">
      <c r="A21" s="358" t="s">
        <v>0</v>
      </c>
      <c r="B21" s="359"/>
      <c r="C21" s="359"/>
      <c r="D21" s="359"/>
      <c r="E21" s="359"/>
      <c r="F21" s="360"/>
    </row>
    <row r="22" spans="1:6" x14ac:dyDescent="0.2">
      <c r="A22" s="361"/>
      <c r="B22" s="362"/>
      <c r="C22" s="362"/>
      <c r="D22" s="362"/>
      <c r="E22" s="362"/>
      <c r="F22" s="363"/>
    </row>
    <row r="23" spans="1:6" x14ac:dyDescent="0.2">
      <c r="A23" s="364" t="s">
        <v>135</v>
      </c>
      <c r="B23" s="365"/>
      <c r="C23" s="365"/>
      <c r="D23" s="365"/>
      <c r="E23" s="365"/>
      <c r="F23" s="366"/>
    </row>
    <row r="24" spans="1:6" x14ac:dyDescent="0.2">
      <c r="A24" s="367" t="s">
        <v>126</v>
      </c>
      <c r="B24" s="368"/>
      <c r="C24" s="368"/>
      <c r="D24" s="368"/>
      <c r="E24" s="368"/>
      <c r="F24" s="369"/>
    </row>
    <row r="25" spans="1:6" x14ac:dyDescent="0.2">
      <c r="A25" s="367" t="s">
        <v>136</v>
      </c>
      <c r="B25" s="368"/>
      <c r="C25" s="368"/>
      <c r="D25" s="368"/>
      <c r="E25" s="368"/>
      <c r="F25" s="369"/>
    </row>
    <row r="26" spans="1:6" ht="13.5" thickBot="1" x14ac:dyDescent="0.25">
      <c r="A26" s="355"/>
      <c r="B26" s="356"/>
      <c r="C26" s="356"/>
      <c r="D26" s="356"/>
      <c r="E26" s="356"/>
      <c r="F26" s="357"/>
    </row>
  </sheetData>
  <mergeCells count="6">
    <mergeCell ref="A26:F26"/>
    <mergeCell ref="A21:F21"/>
    <mergeCell ref="A22:F22"/>
    <mergeCell ref="A23:F23"/>
    <mergeCell ref="A24:F24"/>
    <mergeCell ref="A25:F25"/>
  </mergeCells>
  <pageMargins left="0.7" right="0.7" top="0.75" bottom="0.75" header="0.3" footer="0.3"/>
  <pageSetup scale="67" orientation="landscape" r:id="rId1"/>
  <headerFooter>
    <oddHeader>&amp;LRFP #TCAS-2020-01-BH
Pretrial Risk Assessment Application for the Superior Courts of California
Exhibit 5 - Cost Matrix for Small, Medium, and Large Courts</oddHeader>
    <oddFooter>&amp;C&amp;A&amp;RPage &amp;Pof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7"/>
  <sheetViews>
    <sheetView zoomScale="80" zoomScaleNormal="80" workbookViewId="0">
      <selection activeCell="C25" sqref="C25"/>
    </sheetView>
  </sheetViews>
  <sheetFormatPr defaultColWidth="8.85546875" defaultRowHeight="12.75" x14ac:dyDescent="0.2"/>
  <cols>
    <col min="1" max="1" width="63.85546875" customWidth="1"/>
    <col min="2" max="2" width="19" customWidth="1"/>
    <col min="3" max="3" width="56.7109375" customWidth="1"/>
  </cols>
  <sheetData>
    <row r="1" spans="1:4" ht="15.75" customHeight="1" x14ac:dyDescent="0.25">
      <c r="A1" s="92" t="s">
        <v>34</v>
      </c>
      <c r="B1" s="131" t="s">
        <v>82</v>
      </c>
      <c r="C1" s="350" t="str">
        <f>Summary!B1</f>
        <v>{Insert Company Name}</v>
      </c>
      <c r="D1" s="350"/>
    </row>
    <row r="2" spans="1:4" ht="15" x14ac:dyDescent="0.2">
      <c r="A2" s="18" t="s">
        <v>84</v>
      </c>
    </row>
    <row r="3" spans="1:4" ht="13.5" customHeight="1" thickBot="1" x14ac:dyDescent="0.25">
      <c r="B3" s="310"/>
    </row>
    <row r="4" spans="1:4" s="3" customFormat="1" ht="26.25" thickBot="1" x14ac:dyDescent="0.25">
      <c r="A4" s="22" t="s">
        <v>1</v>
      </c>
      <c r="B4" s="23" t="s">
        <v>58</v>
      </c>
      <c r="C4" s="23" t="s">
        <v>121</v>
      </c>
    </row>
    <row r="5" spans="1:4" ht="15" customHeight="1" x14ac:dyDescent="0.2">
      <c r="A5" s="105" t="s">
        <v>106</v>
      </c>
      <c r="B5" s="24"/>
      <c r="C5" s="24"/>
      <c r="D5" s="352"/>
    </row>
    <row r="6" spans="1:4" ht="15" customHeight="1" x14ac:dyDescent="0.2">
      <c r="A6" s="244" t="s">
        <v>137</v>
      </c>
      <c r="B6" s="313"/>
      <c r="C6" s="27"/>
    </row>
    <row r="7" spans="1:4" ht="15" customHeight="1" x14ac:dyDescent="0.2">
      <c r="A7" s="246" t="s">
        <v>107</v>
      </c>
      <c r="B7" s="25"/>
      <c r="C7" s="27"/>
    </row>
    <row r="8" spans="1:4" ht="15" customHeight="1" x14ac:dyDescent="0.2">
      <c r="A8" s="245" t="s">
        <v>137</v>
      </c>
      <c r="B8" s="316"/>
      <c r="C8" s="32"/>
    </row>
    <row r="9" spans="1:4" ht="15" customHeight="1" thickBot="1" x14ac:dyDescent="0.25">
      <c r="A9" s="247"/>
      <c r="B9" s="248" t="s">
        <v>9</v>
      </c>
      <c r="C9" s="249"/>
    </row>
    <row r="10" spans="1:4" ht="36" thickBot="1" x14ac:dyDescent="0.25">
      <c r="A10" s="22" t="s">
        <v>116</v>
      </c>
      <c r="B10" s="33"/>
      <c r="C10" s="251"/>
    </row>
    <row r="11" spans="1:4" ht="15" customHeight="1" x14ac:dyDescent="0.2">
      <c r="A11" s="30" t="s">
        <v>9</v>
      </c>
      <c r="B11" s="31" t="s">
        <v>9</v>
      </c>
      <c r="C11" s="32"/>
    </row>
    <row r="12" spans="1:4" ht="15" customHeight="1" x14ac:dyDescent="0.2">
      <c r="A12" s="244" t="s">
        <v>137</v>
      </c>
      <c r="B12" s="313"/>
      <c r="C12" s="27"/>
    </row>
    <row r="13" spans="1:4" ht="15" customHeight="1" thickBot="1" x14ac:dyDescent="0.25">
      <c r="A13" s="300"/>
      <c r="B13" s="301"/>
      <c r="C13" s="302"/>
    </row>
    <row r="14" spans="1:4" ht="15" customHeight="1" thickTop="1" thickBot="1" x14ac:dyDescent="0.25">
      <c r="A14" s="309" t="s">
        <v>49</v>
      </c>
      <c r="B14" s="312">
        <f>B6+B8+B12</f>
        <v>0</v>
      </c>
      <c r="C14" s="28"/>
    </row>
    <row r="15" spans="1:4" ht="13.5" thickTop="1" x14ac:dyDescent="0.2">
      <c r="A15" s="346" t="s">
        <v>0</v>
      </c>
    </row>
    <row r="16" spans="1:4" ht="13.5" thickBot="1" x14ac:dyDescent="0.25"/>
    <row r="17" spans="1:3" ht="17.25" customHeight="1" x14ac:dyDescent="0.2">
      <c r="A17" s="373" t="s">
        <v>86</v>
      </c>
      <c r="B17" s="374"/>
      <c r="C17" s="375"/>
    </row>
    <row r="18" spans="1:3" ht="64.5" customHeight="1" x14ac:dyDescent="0.2">
      <c r="A18" s="376" t="s">
        <v>139</v>
      </c>
      <c r="B18" s="377"/>
      <c r="C18" s="378"/>
    </row>
    <row r="19" spans="1:3" ht="31.5" customHeight="1" x14ac:dyDescent="0.2">
      <c r="A19" s="376" t="s">
        <v>140</v>
      </c>
      <c r="B19" s="379"/>
      <c r="C19" s="380"/>
    </row>
    <row r="20" spans="1:3" ht="16.5" customHeight="1" x14ac:dyDescent="0.2">
      <c r="A20" s="376" t="s">
        <v>123</v>
      </c>
      <c r="B20" s="379"/>
      <c r="C20" s="380"/>
    </row>
    <row r="21" spans="1:3" ht="17.25" customHeight="1" x14ac:dyDescent="0.2">
      <c r="A21" s="376" t="s">
        <v>155</v>
      </c>
      <c r="B21" s="377"/>
      <c r="C21" s="378"/>
    </row>
    <row r="22" spans="1:3" ht="15.75" customHeight="1" x14ac:dyDescent="0.2">
      <c r="A22" s="376" t="s">
        <v>122</v>
      </c>
      <c r="B22" s="377"/>
      <c r="C22" s="378"/>
    </row>
    <row r="23" spans="1:3" ht="13.5" thickBot="1" x14ac:dyDescent="0.25">
      <c r="A23" s="370" t="s">
        <v>128</v>
      </c>
      <c r="B23" s="371"/>
      <c r="C23" s="372"/>
    </row>
    <row r="24" spans="1:3" ht="13.5" thickBot="1" x14ac:dyDescent="0.25"/>
    <row r="25" spans="1:3" s="3" customFormat="1" ht="28.5" customHeight="1" thickBot="1" x14ac:dyDescent="0.25">
      <c r="A25" s="22" t="s">
        <v>1</v>
      </c>
      <c r="B25" s="23" t="s">
        <v>5</v>
      </c>
      <c r="C25" s="23" t="s">
        <v>85</v>
      </c>
    </row>
    <row r="26" spans="1:3" ht="15" customHeight="1" x14ac:dyDescent="0.2">
      <c r="A26" s="105" t="s">
        <v>138</v>
      </c>
      <c r="B26" s="25"/>
      <c r="C26" s="27"/>
    </row>
    <row r="27" spans="1:3" ht="15" customHeight="1" x14ac:dyDescent="0.2">
      <c r="A27" s="20" t="s">
        <v>73</v>
      </c>
      <c r="B27" s="307"/>
      <c r="C27" s="27"/>
    </row>
    <row r="28" spans="1:3" ht="15" customHeight="1" x14ac:dyDescent="0.2">
      <c r="A28" s="106"/>
      <c r="B28" s="307"/>
      <c r="C28" s="27"/>
    </row>
    <row r="29" spans="1:3" ht="15" customHeight="1" x14ac:dyDescent="0.2">
      <c r="A29" s="20"/>
      <c r="B29" s="307"/>
      <c r="C29" s="27"/>
    </row>
    <row r="30" spans="1:3" ht="15" customHeight="1" thickBot="1" x14ac:dyDescent="0.25">
      <c r="A30" s="107" t="s">
        <v>12</v>
      </c>
      <c r="B30" s="311">
        <f>B27+B28+B29</f>
        <v>0</v>
      </c>
      <c r="C30" s="27"/>
    </row>
    <row r="31" spans="1:3" ht="15" customHeight="1" thickTop="1" thickBot="1" x14ac:dyDescent="0.25">
      <c r="A31" s="108"/>
      <c r="B31" s="26" t="s">
        <v>9</v>
      </c>
      <c r="C31" s="28"/>
    </row>
    <row r="32" spans="1:3" ht="15" customHeight="1" thickBot="1" x14ac:dyDescent="0.25">
      <c r="A32" s="109" t="s">
        <v>48</v>
      </c>
      <c r="B32" s="33"/>
      <c r="C32" s="34"/>
    </row>
    <row r="33" spans="1:3" ht="15" customHeight="1" x14ac:dyDescent="0.2">
      <c r="A33" s="30" t="s">
        <v>9</v>
      </c>
      <c r="B33" s="308"/>
      <c r="C33" s="32"/>
    </row>
    <row r="34" spans="1:3" ht="15" customHeight="1" x14ac:dyDescent="0.2">
      <c r="A34" s="20"/>
      <c r="B34" s="307"/>
      <c r="C34" s="27"/>
    </row>
    <row r="35" spans="1:3" ht="15" customHeight="1" thickBot="1" x14ac:dyDescent="0.25">
      <c r="A35" s="20"/>
      <c r="B35" s="314"/>
      <c r="C35" s="27"/>
    </row>
    <row r="36" spans="1:3" ht="15" customHeight="1" thickTop="1" thickBot="1" x14ac:dyDescent="0.25">
      <c r="A36" s="108" t="s">
        <v>12</v>
      </c>
      <c r="B36" s="315">
        <f>SUM(B33:B35)</f>
        <v>0</v>
      </c>
      <c r="C36" s="28"/>
    </row>
    <row r="37" spans="1:3" s="2" customFormat="1" ht="15" customHeight="1" x14ac:dyDescent="0.2">
      <c r="A37" s="21" t="s">
        <v>49</v>
      </c>
      <c r="B37" s="347">
        <f>B30+B36</f>
        <v>0</v>
      </c>
      <c r="C37" s="181"/>
    </row>
  </sheetData>
  <mergeCells count="7">
    <mergeCell ref="A23:C23"/>
    <mergeCell ref="A17:C17"/>
    <mergeCell ref="A18:C18"/>
    <mergeCell ref="A21:C21"/>
    <mergeCell ref="A22:C22"/>
    <mergeCell ref="A20:C20"/>
    <mergeCell ref="A19:C19"/>
  </mergeCells>
  <phoneticPr fontId="0" type="noConversion"/>
  <pageMargins left="0.25" right="0.3" top="1.06" bottom="0.54" header="0.38" footer="0.27"/>
  <pageSetup scale="72" firstPageNumber="154" orientation="landscape" r:id="rId1"/>
  <headerFooter alignWithMargins="0">
    <oddHeader xml:space="preserve">&amp;LRFP #TCAS-2020-01-BH
Pretrial Risk Assessment Application for the Superior Courts of California
Exhibit 5 - Cost Matrix for Small, Medium, and Large Courts&amp;C&amp;"Arial,Bold"&amp;14
</oddHeader>
    <oddFooter>&amp;C&amp;A&amp;RPge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2"/>
  <sheetViews>
    <sheetView topLeftCell="A13" zoomScale="80" zoomScaleNormal="80" workbookViewId="0">
      <selection activeCell="A32" sqref="A32"/>
    </sheetView>
  </sheetViews>
  <sheetFormatPr defaultColWidth="8.85546875" defaultRowHeight="12.75" x14ac:dyDescent="0.2"/>
  <cols>
    <col min="1" max="1" width="43.85546875" customWidth="1"/>
    <col min="2" max="2" width="10.7109375" customWidth="1"/>
    <col min="3" max="3" width="9.5703125" customWidth="1"/>
    <col min="4" max="4" width="9.28515625" customWidth="1"/>
    <col min="5" max="5" width="12.140625" bestFit="1" customWidth="1"/>
    <col min="6" max="6" width="10.7109375" customWidth="1"/>
    <col min="7" max="7" width="9.85546875" customWidth="1"/>
    <col min="8" max="8" width="9.140625" customWidth="1"/>
    <col min="9" max="9" width="14" customWidth="1"/>
    <col min="10" max="12" width="10.7109375" customWidth="1"/>
    <col min="13" max="13" width="14" customWidth="1"/>
    <col min="14" max="16" width="10.7109375" customWidth="1"/>
    <col min="17" max="17" width="14" customWidth="1"/>
    <col min="18" max="18" width="11.42578125" style="19" customWidth="1"/>
    <col min="19" max="16384" width="8.85546875" style="19"/>
  </cols>
  <sheetData>
    <row r="1" spans="1:18" ht="15.75" x14ac:dyDescent="0.25">
      <c r="A1" s="93" t="s">
        <v>35</v>
      </c>
      <c r="B1" s="93" t="s">
        <v>100</v>
      </c>
      <c r="C1" s="12"/>
      <c r="D1" s="12"/>
      <c r="E1" s="12"/>
      <c r="F1" s="12"/>
      <c r="G1" s="12"/>
      <c r="H1" s="12"/>
      <c r="I1" s="131" t="s">
        <v>82</v>
      </c>
      <c r="J1" s="12"/>
      <c r="K1" s="167" t="str">
        <f>Summary!B1</f>
        <v>{Insert Company Name}</v>
      </c>
      <c r="L1" s="167"/>
      <c r="M1" s="12"/>
      <c r="N1" s="12"/>
      <c r="O1" s="12"/>
      <c r="P1" s="12"/>
      <c r="Q1" s="12"/>
      <c r="R1" s="351"/>
    </row>
    <row r="2" spans="1:18" ht="31.5" x14ac:dyDescent="0.25">
      <c r="A2" s="44" t="s">
        <v>8</v>
      </c>
    </row>
    <row r="3" spans="1:18" x14ac:dyDescent="0.2">
      <c r="O3" s="1"/>
    </row>
    <row r="4" spans="1:18" ht="13.5" thickBot="1" x14ac:dyDescent="0.25">
      <c r="A4" s="2" t="s">
        <v>108</v>
      </c>
      <c r="O4" s="1"/>
    </row>
    <row r="5" spans="1:18" ht="13.5" thickBot="1" x14ac:dyDescent="0.25">
      <c r="A5" s="115" t="s">
        <v>2</v>
      </c>
      <c r="B5" s="384" t="s">
        <v>3</v>
      </c>
      <c r="C5" s="385"/>
      <c r="D5" s="385"/>
      <c r="E5" s="386"/>
      <c r="F5" s="381" t="s">
        <v>111</v>
      </c>
      <c r="G5" s="382"/>
      <c r="H5" s="382"/>
      <c r="I5" s="383"/>
      <c r="J5" s="381" t="s">
        <v>112</v>
      </c>
      <c r="K5" s="382"/>
      <c r="L5" s="382"/>
      <c r="M5" s="11"/>
      <c r="N5" s="387" t="s">
        <v>7</v>
      </c>
      <c r="O5" s="385"/>
      <c r="P5" s="385"/>
      <c r="Q5" s="386"/>
    </row>
    <row r="6" spans="1:18" s="179" customFormat="1" ht="15" customHeight="1" thickBot="1" x14ac:dyDescent="0.25">
      <c r="A6" s="116" t="s">
        <v>17</v>
      </c>
      <c r="B6" s="388" t="s">
        <v>47</v>
      </c>
      <c r="C6" s="390" t="s">
        <v>18</v>
      </c>
      <c r="D6" s="392" t="s">
        <v>19</v>
      </c>
      <c r="E6" s="394" t="s">
        <v>20</v>
      </c>
      <c r="F6" s="388" t="s">
        <v>47</v>
      </c>
      <c r="G6" s="390" t="s">
        <v>18</v>
      </c>
      <c r="H6" s="392" t="s">
        <v>19</v>
      </c>
      <c r="I6" s="394" t="s">
        <v>20</v>
      </c>
      <c r="J6" s="388" t="s">
        <v>47</v>
      </c>
      <c r="K6" s="390" t="s">
        <v>18</v>
      </c>
      <c r="L6" s="392" t="s">
        <v>19</v>
      </c>
      <c r="M6" s="394" t="s">
        <v>20</v>
      </c>
      <c r="N6" s="388" t="s">
        <v>47</v>
      </c>
      <c r="O6" s="390" t="s">
        <v>18</v>
      </c>
      <c r="P6" s="392" t="s">
        <v>19</v>
      </c>
      <c r="Q6" s="394" t="s">
        <v>20</v>
      </c>
    </row>
    <row r="7" spans="1:18" s="179" customFormat="1" ht="15" customHeight="1" thickBot="1" x14ac:dyDescent="0.25">
      <c r="A7" s="95"/>
      <c r="B7" s="389"/>
      <c r="C7" s="391"/>
      <c r="D7" s="393"/>
      <c r="E7" s="395"/>
      <c r="F7" s="389"/>
      <c r="G7" s="391"/>
      <c r="H7" s="393"/>
      <c r="I7" s="395"/>
      <c r="J7" s="389"/>
      <c r="K7" s="391"/>
      <c r="L7" s="393"/>
      <c r="M7" s="395"/>
      <c r="N7" s="389"/>
      <c r="O7" s="391"/>
      <c r="P7" s="393"/>
      <c r="Q7" s="395"/>
    </row>
    <row r="8" spans="1:18" ht="15" customHeight="1" x14ac:dyDescent="0.2">
      <c r="A8" s="117" t="s">
        <v>36</v>
      </c>
      <c r="B8" s="187"/>
      <c r="C8" s="96" t="s">
        <v>9</v>
      </c>
      <c r="D8" s="50"/>
      <c r="E8" s="51"/>
      <c r="F8" s="187"/>
      <c r="G8" s="192"/>
      <c r="H8" s="50"/>
      <c r="I8" s="111"/>
      <c r="J8" s="187"/>
      <c r="K8" s="192"/>
      <c r="L8" s="50"/>
      <c r="M8" s="111"/>
      <c r="N8" s="124"/>
      <c r="O8" s="194"/>
      <c r="P8" s="112"/>
      <c r="Q8" s="113"/>
    </row>
    <row r="9" spans="1:18" ht="15" customHeight="1" x14ac:dyDescent="0.2">
      <c r="A9" s="118" t="s">
        <v>29</v>
      </c>
      <c r="B9" s="150"/>
      <c r="C9" s="164"/>
      <c r="D9" s="252">
        <v>0</v>
      </c>
      <c r="E9" s="51">
        <f>(B9*C9)*D9</f>
        <v>0</v>
      </c>
      <c r="F9" s="150"/>
      <c r="G9" s="164"/>
      <c r="H9" s="252">
        <v>0</v>
      </c>
      <c r="I9" s="51">
        <f>(F9*G9)*H9</f>
        <v>0</v>
      </c>
      <c r="J9" s="150"/>
      <c r="K9" s="164"/>
      <c r="L9" s="252">
        <v>0</v>
      </c>
      <c r="M9" s="51">
        <f>(J9*K9)*L9</f>
        <v>0</v>
      </c>
      <c r="N9" s="150"/>
      <c r="O9" s="195"/>
      <c r="P9" s="253">
        <v>0</v>
      </c>
      <c r="Q9" s="51">
        <f>(N9*O9)*P9</f>
        <v>0</v>
      </c>
    </row>
    <row r="10" spans="1:18" ht="25.5" x14ac:dyDescent="0.2">
      <c r="A10" s="119" t="s">
        <v>45</v>
      </c>
      <c r="B10" s="150"/>
      <c r="C10" s="164"/>
      <c r="D10" s="145">
        <f>D9</f>
        <v>0</v>
      </c>
      <c r="E10" s="51">
        <f t="shared" ref="E10:E11" si="0">(B10*C10)*D10</f>
        <v>0</v>
      </c>
      <c r="F10" s="150"/>
      <c r="G10" s="164"/>
      <c r="H10" s="254">
        <f>H9</f>
        <v>0</v>
      </c>
      <c r="I10" s="51">
        <f t="shared" ref="I10:I11" si="1">(F10*G10)*H10</f>
        <v>0</v>
      </c>
      <c r="J10" s="150"/>
      <c r="K10" s="150"/>
      <c r="L10" s="145">
        <f>L9</f>
        <v>0</v>
      </c>
      <c r="M10" s="51">
        <f t="shared" ref="M10:M11" si="2">(J10*K10)*L10</f>
        <v>0</v>
      </c>
      <c r="N10" s="150"/>
      <c r="O10" s="150"/>
      <c r="P10" s="148">
        <f>P9</f>
        <v>0</v>
      </c>
      <c r="Q10" s="51">
        <f t="shared" ref="Q10:Q11" si="3">(N10*O10)*P10</f>
        <v>0</v>
      </c>
    </row>
    <row r="11" spans="1:18" ht="15" customHeight="1" thickBot="1" x14ac:dyDescent="0.25">
      <c r="A11" s="120" t="s">
        <v>119</v>
      </c>
      <c r="B11" s="186"/>
      <c r="C11" s="164"/>
      <c r="D11" s="145">
        <f>D10</f>
        <v>0</v>
      </c>
      <c r="E11" s="51">
        <f t="shared" si="0"/>
        <v>0</v>
      </c>
      <c r="F11" s="150"/>
      <c r="G11" s="164"/>
      <c r="H11" s="254">
        <f>H10</f>
        <v>0</v>
      </c>
      <c r="I11" s="51">
        <f t="shared" si="1"/>
        <v>0</v>
      </c>
      <c r="J11" s="150"/>
      <c r="K11" s="150"/>
      <c r="L11" s="145">
        <f>L10</f>
        <v>0</v>
      </c>
      <c r="M11" s="51">
        <f t="shared" si="2"/>
        <v>0</v>
      </c>
      <c r="N11" s="150"/>
      <c r="O11" s="150"/>
      <c r="P11" s="148">
        <f>P10</f>
        <v>0</v>
      </c>
      <c r="Q11" s="51">
        <f t="shared" si="3"/>
        <v>0</v>
      </c>
    </row>
    <row r="12" spans="1:18" ht="15" customHeight="1" thickBot="1" x14ac:dyDescent="0.25">
      <c r="A12" s="94" t="s">
        <v>23</v>
      </c>
      <c r="B12" s="144">
        <f>SUM(B9:B11)</f>
        <v>0</v>
      </c>
      <c r="C12" s="165">
        <f>SUM(C9:C11)</f>
        <v>0</v>
      </c>
      <c r="D12" s="10"/>
      <c r="E12" s="49">
        <f>SUM(E9:E11)</f>
        <v>0</v>
      </c>
      <c r="F12" s="144">
        <f>SUM(F9:F11)</f>
        <v>0</v>
      </c>
      <c r="G12" s="165">
        <f>SUM(G9:G11)</f>
        <v>0</v>
      </c>
      <c r="H12" s="10"/>
      <c r="I12" s="147">
        <f>SUM(I9:I11)</f>
        <v>0</v>
      </c>
      <c r="J12" s="144">
        <f>SUM(J9:J11)</f>
        <v>0</v>
      </c>
      <c r="K12" s="165">
        <f>SUM(K9:K11)</f>
        <v>0</v>
      </c>
      <c r="L12" s="10"/>
      <c r="M12" s="147">
        <f>SUM(M9:M11)</f>
        <v>0</v>
      </c>
      <c r="N12" s="144">
        <f>SUM(N9:N11)</f>
        <v>0</v>
      </c>
      <c r="O12" s="165">
        <f>SUM(O9:O11)</f>
        <v>0</v>
      </c>
      <c r="P12" s="126"/>
      <c r="Q12" s="146">
        <f>SUM(Q9:Q11)</f>
        <v>0</v>
      </c>
    </row>
    <row r="13" spans="1:18" ht="15" customHeight="1" x14ac:dyDescent="0.2">
      <c r="A13" s="117" t="s">
        <v>37</v>
      </c>
      <c r="B13" s="187"/>
      <c r="C13" s="164"/>
      <c r="D13" s="50"/>
      <c r="E13" s="51"/>
      <c r="F13" s="187"/>
      <c r="G13" s="164"/>
      <c r="H13" s="50"/>
      <c r="I13" s="51"/>
      <c r="J13" s="187"/>
      <c r="K13" s="164"/>
      <c r="L13" s="50"/>
      <c r="M13" s="51"/>
      <c r="N13" s="187"/>
      <c r="O13" s="195"/>
      <c r="P13" s="148"/>
      <c r="Q13" s="51"/>
    </row>
    <row r="14" spans="1:18" ht="15" customHeight="1" x14ac:dyDescent="0.2">
      <c r="A14" s="118" t="s">
        <v>27</v>
      </c>
      <c r="B14" s="150"/>
      <c r="C14" s="164"/>
      <c r="D14" s="145">
        <f>D9</f>
        <v>0</v>
      </c>
      <c r="E14" s="51">
        <f t="shared" ref="E14:E16" si="4">(B14*C14)*D14</f>
        <v>0</v>
      </c>
      <c r="F14" s="164"/>
      <c r="G14" s="164"/>
      <c r="H14" s="145">
        <f>H9</f>
        <v>0</v>
      </c>
      <c r="I14" s="51">
        <f t="shared" ref="I14:I16" si="5">(F14*G14)*H14</f>
        <v>0</v>
      </c>
      <c r="J14" s="150"/>
      <c r="K14" s="150"/>
      <c r="L14" s="145">
        <f>L9</f>
        <v>0</v>
      </c>
      <c r="M14" s="51">
        <f t="shared" ref="M14:M16" si="6">(J14*K14)*L14</f>
        <v>0</v>
      </c>
      <c r="N14" s="150"/>
      <c r="O14" s="150"/>
      <c r="P14" s="148">
        <f>P9</f>
        <v>0</v>
      </c>
      <c r="Q14" s="51">
        <f t="shared" ref="Q14:Q16" si="7">(N14*O14)*P14</f>
        <v>0</v>
      </c>
    </row>
    <row r="15" spans="1:18" ht="15" customHeight="1" x14ac:dyDescent="0.2">
      <c r="A15" s="120" t="s">
        <v>46</v>
      </c>
      <c r="B15" s="150"/>
      <c r="C15" s="164"/>
      <c r="D15" s="145">
        <f t="shared" ref="D15:D16" si="8">D14</f>
        <v>0</v>
      </c>
      <c r="E15" s="51">
        <f t="shared" si="4"/>
        <v>0</v>
      </c>
      <c r="F15" s="164"/>
      <c r="G15" s="164"/>
      <c r="H15" s="145">
        <f t="shared" ref="H15:H16" si="9">H14</f>
        <v>0</v>
      </c>
      <c r="I15" s="51">
        <f t="shared" si="5"/>
        <v>0</v>
      </c>
      <c r="J15" s="150"/>
      <c r="K15" s="150"/>
      <c r="L15" s="145">
        <f t="shared" ref="L15:L16" si="10">L14</f>
        <v>0</v>
      </c>
      <c r="M15" s="51">
        <f t="shared" si="6"/>
        <v>0</v>
      </c>
      <c r="N15" s="150"/>
      <c r="O15" s="150"/>
      <c r="P15" s="148">
        <f t="shared" ref="P15:P16" si="11">P14</f>
        <v>0</v>
      </c>
      <c r="Q15" s="51">
        <f t="shared" si="7"/>
        <v>0</v>
      </c>
    </row>
    <row r="16" spans="1:18" ht="15" customHeight="1" thickBot="1" x14ac:dyDescent="0.25">
      <c r="A16" s="118" t="s">
        <v>28</v>
      </c>
      <c r="B16" s="186"/>
      <c r="C16" s="164"/>
      <c r="D16" s="145">
        <f t="shared" si="8"/>
        <v>0</v>
      </c>
      <c r="E16" s="51">
        <f t="shared" si="4"/>
        <v>0</v>
      </c>
      <c r="F16" s="164"/>
      <c r="G16" s="164"/>
      <c r="H16" s="145">
        <f t="shared" si="9"/>
        <v>0</v>
      </c>
      <c r="I16" s="51">
        <f t="shared" si="5"/>
        <v>0</v>
      </c>
      <c r="J16" s="150"/>
      <c r="K16" s="150"/>
      <c r="L16" s="145">
        <f t="shared" si="10"/>
        <v>0</v>
      </c>
      <c r="M16" s="51">
        <f t="shared" si="6"/>
        <v>0</v>
      </c>
      <c r="N16" s="150"/>
      <c r="O16" s="150"/>
      <c r="P16" s="148">
        <f t="shared" si="11"/>
        <v>0</v>
      </c>
      <c r="Q16" s="51">
        <f t="shared" si="7"/>
        <v>0</v>
      </c>
    </row>
    <row r="17" spans="1:18" ht="15" customHeight="1" thickBot="1" x14ac:dyDescent="0.25">
      <c r="A17" s="94" t="s">
        <v>22</v>
      </c>
      <c r="B17" s="144">
        <f>SUM(B14:B16)</f>
        <v>0</v>
      </c>
      <c r="C17" s="165">
        <f>SUM(C14:C16)</f>
        <v>0</v>
      </c>
      <c r="D17" s="10"/>
      <c r="E17" s="146">
        <f>SUM(E14:E16)</f>
        <v>0</v>
      </c>
      <c r="F17" s="144">
        <f>SUM(F14:F16)</f>
        <v>0</v>
      </c>
      <c r="G17" s="165">
        <f>SUM(G14:G16)</f>
        <v>0</v>
      </c>
      <c r="H17" s="10"/>
      <c r="I17" s="147">
        <f>SUM(I14:I16)</f>
        <v>0</v>
      </c>
      <c r="J17" s="144">
        <f>SUM(J14:J16)</f>
        <v>0</v>
      </c>
      <c r="K17" s="165">
        <f>SUM(K14:K16)</f>
        <v>0</v>
      </c>
      <c r="L17" s="10"/>
      <c r="M17" s="147">
        <f>SUM(M14:M16)</f>
        <v>0</v>
      </c>
      <c r="N17" s="144">
        <f>SUM(N14:N16)</f>
        <v>0</v>
      </c>
      <c r="O17" s="165">
        <f>SUM(O14:O16)</f>
        <v>0</v>
      </c>
      <c r="P17" s="126"/>
      <c r="Q17" s="146">
        <f>SUM(Q14:Q16)</f>
        <v>0</v>
      </c>
    </row>
    <row r="18" spans="1:18" ht="15" customHeight="1" x14ac:dyDescent="0.2">
      <c r="A18" s="121" t="s">
        <v>26</v>
      </c>
      <c r="B18" s="187"/>
      <c r="C18" s="164"/>
      <c r="D18" s="50"/>
      <c r="E18" s="51"/>
      <c r="F18" s="187"/>
      <c r="G18" s="164"/>
      <c r="H18" s="50"/>
      <c r="I18" s="51"/>
      <c r="J18" s="187"/>
      <c r="K18" s="164"/>
      <c r="L18" s="50"/>
      <c r="M18" s="51"/>
      <c r="N18" s="187"/>
      <c r="O18" s="195"/>
      <c r="P18" s="148"/>
      <c r="Q18" s="51"/>
    </row>
    <row r="19" spans="1:18" ht="15" customHeight="1" x14ac:dyDescent="0.2">
      <c r="A19" s="118" t="s">
        <v>51</v>
      </c>
      <c r="B19" s="150"/>
      <c r="C19" s="164"/>
      <c r="D19" s="145">
        <f>D9</f>
        <v>0</v>
      </c>
      <c r="E19" s="51">
        <f t="shared" ref="E19:E26" si="12">(B19*C19)*D19</f>
        <v>0</v>
      </c>
      <c r="F19" s="164"/>
      <c r="G19" s="164"/>
      <c r="H19" s="145">
        <f>H9</f>
        <v>0</v>
      </c>
      <c r="I19" s="51">
        <f>(F19*G19)*H19</f>
        <v>0</v>
      </c>
      <c r="J19" s="150"/>
      <c r="K19" s="150"/>
      <c r="L19" s="145">
        <f>L9</f>
        <v>0</v>
      </c>
      <c r="M19" s="51">
        <f>(J19*K19)*L19</f>
        <v>0</v>
      </c>
      <c r="N19" s="150"/>
      <c r="O19" s="150"/>
      <c r="P19" s="148">
        <f>P9</f>
        <v>0</v>
      </c>
      <c r="Q19" s="51">
        <f>(N19*O19)*P19</f>
        <v>0</v>
      </c>
    </row>
    <row r="20" spans="1:18" ht="15" customHeight="1" x14ac:dyDescent="0.2">
      <c r="A20" s="118" t="s">
        <v>31</v>
      </c>
      <c r="B20" s="150"/>
      <c r="C20" s="164"/>
      <c r="D20" s="145">
        <f>D19</f>
        <v>0</v>
      </c>
      <c r="E20" s="51">
        <f t="shared" si="12"/>
        <v>0</v>
      </c>
      <c r="F20" s="164"/>
      <c r="G20" s="164"/>
      <c r="H20" s="145">
        <f>H19</f>
        <v>0</v>
      </c>
      <c r="I20" s="51">
        <f t="shared" ref="I20:I26" si="13">(F20*G20)*H20</f>
        <v>0</v>
      </c>
      <c r="J20" s="150"/>
      <c r="K20" s="150"/>
      <c r="L20" s="145">
        <f>L19</f>
        <v>0</v>
      </c>
      <c r="M20" s="51">
        <f t="shared" ref="M20:M26" si="14">(J20*K20)*L20</f>
        <v>0</v>
      </c>
      <c r="N20" s="150"/>
      <c r="O20" s="150"/>
      <c r="P20" s="148">
        <f>P19</f>
        <v>0</v>
      </c>
      <c r="Q20" s="51">
        <f t="shared" ref="Q20:Q26" si="15">(N20*O20)*P20</f>
        <v>0</v>
      </c>
    </row>
    <row r="21" spans="1:18" ht="15" customHeight="1" x14ac:dyDescent="0.2">
      <c r="A21" s="120" t="s">
        <v>66</v>
      </c>
      <c r="B21" s="150"/>
      <c r="C21" s="164"/>
      <c r="D21" s="145">
        <f t="shared" ref="D21:D25" si="16">D20</f>
        <v>0</v>
      </c>
      <c r="E21" s="51">
        <f t="shared" si="12"/>
        <v>0</v>
      </c>
      <c r="F21" s="164"/>
      <c r="G21" s="164"/>
      <c r="H21" s="145">
        <f t="shared" ref="H21:H25" si="17">H20</f>
        <v>0</v>
      </c>
      <c r="I21" s="51">
        <f t="shared" si="13"/>
        <v>0</v>
      </c>
      <c r="J21" s="150"/>
      <c r="K21" s="150"/>
      <c r="L21" s="145">
        <f t="shared" ref="L21:L26" si="18">L20</f>
        <v>0</v>
      </c>
      <c r="M21" s="51">
        <f t="shared" si="14"/>
        <v>0</v>
      </c>
      <c r="N21" s="150"/>
      <c r="O21" s="150"/>
      <c r="P21" s="148">
        <f t="shared" ref="P21:P25" si="19">P20</f>
        <v>0</v>
      </c>
      <c r="Q21" s="51">
        <f t="shared" si="15"/>
        <v>0</v>
      </c>
    </row>
    <row r="22" spans="1:18" ht="15" customHeight="1" x14ac:dyDescent="0.2">
      <c r="A22" s="118" t="s">
        <v>30</v>
      </c>
      <c r="B22" s="150"/>
      <c r="C22" s="164"/>
      <c r="D22" s="145">
        <f t="shared" si="16"/>
        <v>0</v>
      </c>
      <c r="E22" s="51">
        <f t="shared" si="12"/>
        <v>0</v>
      </c>
      <c r="F22" s="164"/>
      <c r="G22" s="164"/>
      <c r="H22" s="145">
        <f t="shared" si="17"/>
        <v>0</v>
      </c>
      <c r="I22" s="51">
        <f t="shared" si="13"/>
        <v>0</v>
      </c>
      <c r="J22" s="150"/>
      <c r="K22" s="150"/>
      <c r="L22" s="145">
        <f t="shared" si="18"/>
        <v>0</v>
      </c>
      <c r="M22" s="51">
        <f t="shared" si="14"/>
        <v>0</v>
      </c>
      <c r="N22" s="150"/>
      <c r="O22" s="150"/>
      <c r="P22" s="148">
        <f t="shared" si="19"/>
        <v>0</v>
      </c>
      <c r="Q22" s="51">
        <f t="shared" si="15"/>
        <v>0</v>
      </c>
    </row>
    <row r="23" spans="1:18" ht="15" customHeight="1" x14ac:dyDescent="0.2">
      <c r="A23" s="118" t="s">
        <v>32</v>
      </c>
      <c r="B23" s="150"/>
      <c r="C23" s="164"/>
      <c r="D23" s="145">
        <f t="shared" si="16"/>
        <v>0</v>
      </c>
      <c r="E23" s="51">
        <f t="shared" si="12"/>
        <v>0</v>
      </c>
      <c r="F23" s="164"/>
      <c r="G23" s="164"/>
      <c r="H23" s="145">
        <f t="shared" si="17"/>
        <v>0</v>
      </c>
      <c r="I23" s="51">
        <f t="shared" si="13"/>
        <v>0</v>
      </c>
      <c r="J23" s="150"/>
      <c r="K23" s="150"/>
      <c r="L23" s="145">
        <f t="shared" si="18"/>
        <v>0</v>
      </c>
      <c r="M23" s="51">
        <f t="shared" si="14"/>
        <v>0</v>
      </c>
      <c r="N23" s="150"/>
      <c r="O23" s="150"/>
      <c r="P23" s="148">
        <f t="shared" si="19"/>
        <v>0</v>
      </c>
      <c r="Q23" s="51">
        <f t="shared" si="15"/>
        <v>0</v>
      </c>
    </row>
    <row r="24" spans="1:18" ht="15" customHeight="1" x14ac:dyDescent="0.2">
      <c r="A24" s="118" t="s">
        <v>33</v>
      </c>
      <c r="B24" s="150"/>
      <c r="C24" s="164"/>
      <c r="D24" s="145">
        <f t="shared" si="16"/>
        <v>0</v>
      </c>
      <c r="E24" s="51">
        <f t="shared" si="12"/>
        <v>0</v>
      </c>
      <c r="F24" s="164"/>
      <c r="G24" s="164"/>
      <c r="H24" s="145">
        <f t="shared" si="17"/>
        <v>0</v>
      </c>
      <c r="I24" s="51">
        <f t="shared" si="13"/>
        <v>0</v>
      </c>
      <c r="J24" s="150"/>
      <c r="K24" s="150"/>
      <c r="L24" s="145">
        <f t="shared" si="18"/>
        <v>0</v>
      </c>
      <c r="M24" s="51">
        <f t="shared" si="14"/>
        <v>0</v>
      </c>
      <c r="N24" s="150"/>
      <c r="O24" s="150"/>
      <c r="P24" s="148">
        <f t="shared" si="19"/>
        <v>0</v>
      </c>
      <c r="Q24" s="51">
        <f t="shared" si="15"/>
        <v>0</v>
      </c>
    </row>
    <row r="25" spans="1:18" ht="15" customHeight="1" x14ac:dyDescent="0.2">
      <c r="A25" s="122" t="s">
        <v>6</v>
      </c>
      <c r="B25" s="150"/>
      <c r="C25" s="164"/>
      <c r="D25" s="145">
        <f t="shared" si="16"/>
        <v>0</v>
      </c>
      <c r="E25" s="51">
        <f t="shared" si="12"/>
        <v>0</v>
      </c>
      <c r="F25" s="164"/>
      <c r="G25" s="164"/>
      <c r="H25" s="145">
        <f t="shared" si="17"/>
        <v>0</v>
      </c>
      <c r="I25" s="51">
        <f t="shared" si="13"/>
        <v>0</v>
      </c>
      <c r="J25" s="150"/>
      <c r="K25" s="150"/>
      <c r="L25" s="145">
        <f t="shared" si="18"/>
        <v>0</v>
      </c>
      <c r="M25" s="51">
        <f t="shared" si="14"/>
        <v>0</v>
      </c>
      <c r="N25" s="150"/>
      <c r="O25" s="150"/>
      <c r="P25" s="148">
        <f t="shared" si="19"/>
        <v>0</v>
      </c>
      <c r="Q25" s="51">
        <f t="shared" si="15"/>
        <v>0</v>
      </c>
    </row>
    <row r="26" spans="1:18" ht="15" customHeight="1" thickBot="1" x14ac:dyDescent="0.25">
      <c r="A26" s="123" t="s">
        <v>4</v>
      </c>
      <c r="B26" s="184"/>
      <c r="C26" s="166"/>
      <c r="D26" s="125"/>
      <c r="E26" s="51">
        <f t="shared" si="12"/>
        <v>0</v>
      </c>
      <c r="F26" s="184"/>
      <c r="G26" s="193"/>
      <c r="H26" s="125"/>
      <c r="I26" s="51">
        <f t="shared" si="13"/>
        <v>0</v>
      </c>
      <c r="J26" s="184"/>
      <c r="K26" s="193"/>
      <c r="L26" s="145">
        <f t="shared" si="18"/>
        <v>0</v>
      </c>
      <c r="M26" s="51">
        <f t="shared" si="14"/>
        <v>0</v>
      </c>
      <c r="N26" s="138"/>
      <c r="O26" s="163"/>
      <c r="P26" s="149"/>
      <c r="Q26" s="51">
        <f t="shared" si="15"/>
        <v>0</v>
      </c>
    </row>
    <row r="27" spans="1:18" ht="15" customHeight="1" thickBot="1" x14ac:dyDescent="0.25">
      <c r="A27" s="9" t="s">
        <v>24</v>
      </c>
      <c r="B27" s="135">
        <f>SUM(B19:B26)</f>
        <v>0</v>
      </c>
      <c r="C27" s="165">
        <f>SUM(C19:C25)</f>
        <v>0</v>
      </c>
      <c r="D27" s="162"/>
      <c r="E27" s="35">
        <f>SUM(E19:E26)</f>
        <v>0</v>
      </c>
      <c r="F27" s="135">
        <f>SUM(F19:F26)</f>
        <v>0</v>
      </c>
      <c r="G27" s="142">
        <f>SUM(G19:G25)</f>
        <v>0</v>
      </c>
      <c r="H27" s="162"/>
      <c r="I27" s="35">
        <f>SUM(I19:I26)</f>
        <v>0</v>
      </c>
      <c r="J27" s="135">
        <f>SUM(J19:J26)</f>
        <v>0</v>
      </c>
      <c r="K27" s="142">
        <f>SUM(K19:K25)</f>
        <v>0</v>
      </c>
      <c r="L27" s="162"/>
      <c r="M27" s="35">
        <f>SUM(M19:M26)</f>
        <v>0</v>
      </c>
      <c r="N27" s="135">
        <f>SUM(N19:N26)</f>
        <v>0</v>
      </c>
      <c r="O27" s="142">
        <f>SUM(O19:O25)</f>
        <v>0</v>
      </c>
      <c r="P27" s="162"/>
      <c r="Q27" s="35">
        <f>SUM(Q19:Q26)</f>
        <v>0</v>
      </c>
    </row>
    <row r="28" spans="1:18" ht="15" customHeight="1" thickBot="1" x14ac:dyDescent="0.25">
      <c r="A28" s="9" t="s">
        <v>25</v>
      </c>
      <c r="B28" s="136">
        <f>B27+B17+B12</f>
        <v>0</v>
      </c>
      <c r="C28" s="142">
        <f>SUM(C12,C17,C27)</f>
        <v>0</v>
      </c>
      <c r="D28" s="162"/>
      <c r="E28" s="35">
        <f>SUM(E12,E17,E27)</f>
        <v>0</v>
      </c>
      <c r="F28" s="136">
        <f>F27+F17+F12</f>
        <v>0</v>
      </c>
      <c r="G28" s="142">
        <f>SUM(G12,G17,G27)</f>
        <v>0</v>
      </c>
      <c r="H28" s="162"/>
      <c r="I28" s="35">
        <f>SUM(I12,I17,I27)</f>
        <v>0</v>
      </c>
      <c r="J28" s="136">
        <f>J27+J17+J12</f>
        <v>0</v>
      </c>
      <c r="K28" s="142">
        <f>SUM(K12,K17,K27)</f>
        <v>0</v>
      </c>
      <c r="L28" s="162"/>
      <c r="M28" s="35">
        <f>SUM(M12,M17,M27)</f>
        <v>0</v>
      </c>
      <c r="N28" s="171">
        <f>N27+N17+N12</f>
        <v>0</v>
      </c>
      <c r="O28" s="142">
        <f>SUM(O12,O17,O27)</f>
        <v>0</v>
      </c>
      <c r="P28" s="162"/>
      <c r="Q28" s="35">
        <f>SUM(Q12,Q17,Q27)</f>
        <v>0</v>
      </c>
      <c r="R28" s="306"/>
    </row>
    <row r="29" spans="1:18" ht="15" customHeight="1" x14ac:dyDescent="0.2">
      <c r="A29" s="340" t="s">
        <v>21</v>
      </c>
      <c r="O29" s="1"/>
    </row>
    <row r="30" spans="1:18" x14ac:dyDescent="0.2">
      <c r="O30" s="1"/>
    </row>
    <row r="31" spans="1:18" x14ac:dyDescent="0.2">
      <c r="A31" s="4"/>
      <c r="C31" s="4"/>
      <c r="D31" s="4"/>
      <c r="E31" s="4"/>
      <c r="G31" s="4"/>
      <c r="H31" s="4"/>
      <c r="I31" s="4"/>
      <c r="K31" s="4"/>
      <c r="L31" s="4"/>
      <c r="M31" s="4"/>
      <c r="N31" s="4"/>
      <c r="O31" s="1"/>
    </row>
    <row r="32" spans="1:18" ht="15" customHeight="1" thickBot="1" x14ac:dyDescent="0.25">
      <c r="A32" s="43" t="s">
        <v>141</v>
      </c>
      <c r="O32" s="1"/>
    </row>
    <row r="33" spans="1:17" ht="13.5" thickBot="1" x14ac:dyDescent="0.25">
      <c r="A33" s="7" t="s">
        <v>142</v>
      </c>
      <c r="B33" s="384" t="s">
        <v>143</v>
      </c>
      <c r="C33" s="385"/>
      <c r="D33" s="385"/>
      <c r="E33" s="386"/>
      <c r="F33" s="384" t="s">
        <v>144</v>
      </c>
      <c r="G33" s="385"/>
      <c r="H33" s="385"/>
      <c r="I33" s="386"/>
      <c r="J33" s="384" t="s">
        <v>145</v>
      </c>
      <c r="K33" s="385"/>
      <c r="L33" s="385"/>
      <c r="M33" s="386"/>
      <c r="N33" s="387" t="s">
        <v>16</v>
      </c>
      <c r="O33" s="385"/>
      <c r="P33" s="385"/>
      <c r="Q33" s="386"/>
    </row>
    <row r="34" spans="1:17" ht="25.5" customHeight="1" thickBot="1" x14ac:dyDescent="0.25">
      <c r="A34" s="116" t="s">
        <v>17</v>
      </c>
      <c r="B34" s="158" t="s">
        <v>47</v>
      </c>
      <c r="C34" s="114" t="s">
        <v>18</v>
      </c>
      <c r="D34" s="158"/>
      <c r="E34" s="154"/>
      <c r="F34" s="42" t="s">
        <v>47</v>
      </c>
      <c r="G34" s="114" t="s">
        <v>18</v>
      </c>
      <c r="H34" s="158"/>
      <c r="I34" s="154"/>
      <c r="J34" s="42" t="s">
        <v>47</v>
      </c>
      <c r="K34" s="114" t="s">
        <v>18</v>
      </c>
      <c r="L34" s="158"/>
      <c r="M34" s="154"/>
      <c r="N34" s="114" t="s">
        <v>47</v>
      </c>
      <c r="O34" s="114" t="s">
        <v>18</v>
      </c>
      <c r="P34" s="158"/>
      <c r="Q34" s="154"/>
    </row>
    <row r="35" spans="1:17" ht="15" customHeight="1" x14ac:dyDescent="0.2">
      <c r="A35" s="172" t="s">
        <v>36</v>
      </c>
      <c r="B35" s="133"/>
      <c r="C35" s="8"/>
      <c r="D35" s="159"/>
      <c r="E35" s="155"/>
      <c r="F35" s="143"/>
      <c r="G35" s="8"/>
      <c r="H35" s="159"/>
      <c r="I35" s="155"/>
      <c r="J35" s="143"/>
      <c r="K35" s="8"/>
      <c r="L35" s="159"/>
      <c r="M35" s="155"/>
      <c r="N35" s="168"/>
      <c r="O35" s="8"/>
      <c r="P35" s="159"/>
      <c r="Q35" s="155"/>
    </row>
    <row r="36" spans="1:17" ht="15" customHeight="1" x14ac:dyDescent="0.2">
      <c r="A36" s="118" t="s">
        <v>29</v>
      </c>
      <c r="B36" s="137"/>
      <c r="C36" s="151"/>
      <c r="D36" s="159"/>
      <c r="E36" s="155"/>
      <c r="F36" s="137"/>
      <c r="G36" s="137"/>
      <c r="H36" s="159"/>
      <c r="I36" s="155"/>
      <c r="J36" s="137"/>
      <c r="K36" s="137"/>
      <c r="L36" s="159"/>
      <c r="M36" s="155"/>
      <c r="N36" s="137"/>
      <c r="O36" s="137"/>
      <c r="P36" s="159"/>
      <c r="Q36" s="155"/>
    </row>
    <row r="37" spans="1:17" ht="25.5" x14ac:dyDescent="0.2">
      <c r="A37" s="119" t="s">
        <v>45</v>
      </c>
      <c r="B37" s="137"/>
      <c r="C37" s="151"/>
      <c r="D37" s="159"/>
      <c r="E37" s="155"/>
      <c r="F37" s="137"/>
      <c r="G37" s="137"/>
      <c r="H37" s="159"/>
      <c r="I37" s="155"/>
      <c r="J37" s="137"/>
      <c r="K37" s="137"/>
      <c r="L37" s="159"/>
      <c r="M37" s="155"/>
      <c r="N37" s="137"/>
      <c r="O37" s="137"/>
      <c r="P37" s="159"/>
      <c r="Q37" s="155"/>
    </row>
    <row r="38" spans="1:17" ht="15" customHeight="1" thickBot="1" x14ac:dyDescent="0.25">
      <c r="A38" s="120" t="s">
        <v>118</v>
      </c>
      <c r="B38" s="137"/>
      <c r="C38" s="151"/>
      <c r="D38" s="159"/>
      <c r="E38" s="155"/>
      <c r="F38" s="137"/>
      <c r="G38" s="137"/>
      <c r="H38" s="159"/>
      <c r="I38" s="155"/>
      <c r="J38" s="137"/>
      <c r="K38" s="137"/>
      <c r="L38" s="159"/>
      <c r="M38" s="155"/>
      <c r="N38" s="137"/>
      <c r="O38" s="137"/>
      <c r="P38" s="159"/>
      <c r="Q38" s="155"/>
    </row>
    <row r="39" spans="1:17" ht="15" customHeight="1" thickBot="1" x14ac:dyDescent="0.25">
      <c r="A39" s="94" t="s">
        <v>23</v>
      </c>
      <c r="B39" s="134">
        <f>SUM(B36:B38)</f>
        <v>0</v>
      </c>
      <c r="C39" s="152">
        <f>SUM(C36:C38)</f>
        <v>0</v>
      </c>
      <c r="D39" s="160"/>
      <c r="E39" s="156"/>
      <c r="F39" s="144">
        <f>SUM(F36:F38)</f>
        <v>0</v>
      </c>
      <c r="G39" s="152">
        <f>SUM(G36:G38)</f>
        <v>0</v>
      </c>
      <c r="H39" s="160"/>
      <c r="I39" s="156"/>
      <c r="J39" s="144">
        <f>SUM(J36:J38)</f>
        <v>0</v>
      </c>
      <c r="K39" s="152">
        <f>SUM(K36:K38)</f>
        <v>0</v>
      </c>
      <c r="L39" s="160"/>
      <c r="M39" s="156"/>
      <c r="N39" s="144">
        <f>SUM(N36:N38)</f>
        <v>0</v>
      </c>
      <c r="O39" s="152">
        <f>SUM(O36:O38)</f>
        <v>0</v>
      </c>
      <c r="P39" s="160"/>
      <c r="Q39" s="170"/>
    </row>
    <row r="40" spans="1:17" ht="15" customHeight="1" x14ac:dyDescent="0.2">
      <c r="A40" s="172" t="s">
        <v>37</v>
      </c>
      <c r="B40" s="133"/>
      <c r="C40" s="151"/>
      <c r="D40" s="159"/>
      <c r="E40" s="155"/>
      <c r="F40" s="143"/>
      <c r="G40" s="151"/>
      <c r="H40" s="159"/>
      <c r="I40" s="155"/>
      <c r="J40" s="143"/>
      <c r="K40" s="151"/>
      <c r="L40" s="159"/>
      <c r="M40" s="155"/>
      <c r="N40" s="169"/>
      <c r="O40" s="151"/>
      <c r="P40" s="159"/>
      <c r="Q40" s="155"/>
    </row>
    <row r="41" spans="1:17" ht="15" customHeight="1" x14ac:dyDescent="0.2">
      <c r="A41" s="120" t="s">
        <v>38</v>
      </c>
      <c r="B41" s="137"/>
      <c r="C41" s="151"/>
      <c r="D41" s="159"/>
      <c r="E41" s="155"/>
      <c r="F41" s="137"/>
      <c r="G41" s="137"/>
      <c r="H41" s="159"/>
      <c r="I41" s="155"/>
      <c r="J41" s="137"/>
      <c r="K41" s="137"/>
      <c r="L41" s="159"/>
      <c r="M41" s="155"/>
      <c r="N41" s="137"/>
      <c r="O41" s="137"/>
      <c r="P41" s="159"/>
      <c r="Q41" s="155"/>
    </row>
    <row r="42" spans="1:17" ht="15" customHeight="1" x14ac:dyDescent="0.2">
      <c r="A42" s="118" t="s">
        <v>27</v>
      </c>
      <c r="B42" s="137"/>
      <c r="C42" s="151"/>
      <c r="D42" s="159"/>
      <c r="E42" s="155"/>
      <c r="F42" s="137"/>
      <c r="G42" s="137"/>
      <c r="H42" s="159"/>
      <c r="I42" s="155"/>
      <c r="J42" s="137"/>
      <c r="K42" s="137"/>
      <c r="L42" s="159"/>
      <c r="M42" s="155"/>
      <c r="N42" s="137"/>
      <c r="O42" s="137"/>
      <c r="P42" s="159"/>
      <c r="Q42" s="155"/>
    </row>
    <row r="43" spans="1:17" ht="15" customHeight="1" x14ac:dyDescent="0.2">
      <c r="A43" s="120" t="s">
        <v>46</v>
      </c>
      <c r="B43" s="137"/>
      <c r="C43" s="151"/>
      <c r="D43" s="159"/>
      <c r="E43" s="155"/>
      <c r="F43" s="137"/>
      <c r="G43" s="137"/>
      <c r="H43" s="159"/>
      <c r="I43" s="155"/>
      <c r="J43" s="137"/>
      <c r="K43" s="137"/>
      <c r="L43" s="159"/>
      <c r="M43" s="155"/>
      <c r="N43" s="137"/>
      <c r="O43" s="137"/>
      <c r="P43" s="159"/>
      <c r="Q43" s="155"/>
    </row>
    <row r="44" spans="1:17" ht="15" customHeight="1" thickBot="1" x14ac:dyDescent="0.25">
      <c r="A44" s="118" t="s">
        <v>28</v>
      </c>
      <c r="B44" s="137"/>
      <c r="C44" s="151"/>
      <c r="D44" s="159"/>
      <c r="E44" s="155"/>
      <c r="F44" s="137"/>
      <c r="G44" s="137"/>
      <c r="H44" s="159"/>
      <c r="I44" s="155"/>
      <c r="J44" s="137"/>
      <c r="K44" s="137"/>
      <c r="L44" s="159"/>
      <c r="M44" s="155"/>
      <c r="N44" s="137"/>
      <c r="O44" s="137"/>
      <c r="P44" s="159"/>
      <c r="Q44" s="155"/>
    </row>
    <row r="45" spans="1:17" ht="15" customHeight="1" thickBot="1" x14ac:dyDescent="0.25">
      <c r="A45" s="94" t="s">
        <v>22</v>
      </c>
      <c r="B45" s="134">
        <f>SUM(B41:B44)</f>
        <v>0</v>
      </c>
      <c r="C45" s="152">
        <f>SUM(C41:C44)</f>
        <v>0</v>
      </c>
      <c r="D45" s="160"/>
      <c r="E45" s="156"/>
      <c r="F45" s="144">
        <f>SUM(F41:F44)</f>
        <v>0</v>
      </c>
      <c r="G45" s="152">
        <f>SUM(G41:G44)</f>
        <v>0</v>
      </c>
      <c r="H45" s="160"/>
      <c r="I45" s="156"/>
      <c r="J45" s="144">
        <f>SUM(J41:J44)</f>
        <v>0</v>
      </c>
      <c r="K45" s="152">
        <f>SUM(K41:K44)</f>
        <v>0</v>
      </c>
      <c r="L45" s="160"/>
      <c r="M45" s="156"/>
      <c r="N45" s="144">
        <f>SUM(N41:N44)</f>
        <v>0</v>
      </c>
      <c r="O45" s="152">
        <f>SUM(O41:O44)</f>
        <v>0</v>
      </c>
      <c r="P45" s="160"/>
      <c r="Q45" s="170"/>
    </row>
    <row r="46" spans="1:17" ht="15" customHeight="1" x14ac:dyDescent="0.2">
      <c r="A46" s="173" t="s">
        <v>26</v>
      </c>
      <c r="B46" s="133"/>
      <c r="C46" s="151"/>
      <c r="D46" s="159"/>
      <c r="E46" s="155"/>
      <c r="F46" s="143"/>
      <c r="G46" s="151"/>
      <c r="H46" s="159"/>
      <c r="I46" s="155"/>
      <c r="J46" s="143"/>
      <c r="K46" s="151"/>
      <c r="L46" s="159"/>
      <c r="M46" s="155"/>
      <c r="N46" s="169"/>
      <c r="O46" s="151"/>
      <c r="P46" s="159"/>
      <c r="Q46" s="155"/>
    </row>
    <row r="47" spans="1:17" ht="15" customHeight="1" x14ac:dyDescent="0.2">
      <c r="A47" s="118" t="s">
        <v>51</v>
      </c>
      <c r="B47" s="137"/>
      <c r="C47" s="151"/>
      <c r="D47" s="159"/>
      <c r="E47" s="155"/>
      <c r="F47" s="137"/>
      <c r="G47" s="137"/>
      <c r="H47" s="159"/>
      <c r="I47" s="155"/>
      <c r="J47" s="137"/>
      <c r="K47" s="137"/>
      <c r="L47" s="159"/>
      <c r="M47" s="155"/>
      <c r="N47" s="137"/>
      <c r="O47" s="137"/>
      <c r="P47" s="159"/>
      <c r="Q47" s="155"/>
    </row>
    <row r="48" spans="1:17" ht="15" customHeight="1" x14ac:dyDescent="0.2">
      <c r="A48" s="118" t="s">
        <v>31</v>
      </c>
      <c r="B48" s="137"/>
      <c r="C48" s="151"/>
      <c r="D48" s="159"/>
      <c r="E48" s="155"/>
      <c r="F48" s="137"/>
      <c r="G48" s="137"/>
      <c r="H48" s="159"/>
      <c r="I48" s="155"/>
      <c r="J48" s="137"/>
      <c r="K48" s="137"/>
      <c r="L48" s="159"/>
      <c r="M48" s="155"/>
      <c r="N48" s="137"/>
      <c r="O48" s="137"/>
      <c r="P48" s="159"/>
      <c r="Q48" s="155"/>
    </row>
    <row r="49" spans="1:17" ht="15" customHeight="1" x14ac:dyDescent="0.2">
      <c r="A49" s="120" t="s">
        <v>66</v>
      </c>
      <c r="B49" s="137"/>
      <c r="C49" s="151"/>
      <c r="D49" s="159"/>
      <c r="E49" s="155"/>
      <c r="F49" s="137"/>
      <c r="G49" s="137"/>
      <c r="H49" s="159"/>
      <c r="I49" s="155"/>
      <c r="J49" s="137"/>
      <c r="K49" s="137"/>
      <c r="L49" s="159"/>
      <c r="M49" s="155"/>
      <c r="N49" s="137"/>
      <c r="O49" s="137"/>
      <c r="P49" s="159"/>
      <c r="Q49" s="155"/>
    </row>
    <row r="50" spans="1:17" ht="15" customHeight="1" x14ac:dyDescent="0.2">
      <c r="A50" s="118" t="s">
        <v>30</v>
      </c>
      <c r="B50" s="137"/>
      <c r="C50" s="151"/>
      <c r="D50" s="159"/>
      <c r="E50" s="155"/>
      <c r="F50" s="137"/>
      <c r="G50" s="137"/>
      <c r="H50" s="159"/>
      <c r="I50" s="155"/>
      <c r="J50" s="137"/>
      <c r="K50" s="137"/>
      <c r="L50" s="159"/>
      <c r="M50" s="155"/>
      <c r="N50" s="137"/>
      <c r="O50" s="137"/>
      <c r="P50" s="159"/>
      <c r="Q50" s="155"/>
    </row>
    <row r="51" spans="1:17" ht="15" customHeight="1" x14ac:dyDescent="0.2">
      <c r="A51" s="118" t="s">
        <v>32</v>
      </c>
      <c r="B51" s="137"/>
      <c r="C51" s="151"/>
      <c r="D51" s="159"/>
      <c r="E51" s="155"/>
      <c r="F51" s="137"/>
      <c r="G51" s="137"/>
      <c r="H51" s="159"/>
      <c r="I51" s="155"/>
      <c r="J51" s="137"/>
      <c r="K51" s="137"/>
      <c r="L51" s="159"/>
      <c r="M51" s="155"/>
      <c r="N51" s="137"/>
      <c r="O51" s="137"/>
      <c r="P51" s="159"/>
      <c r="Q51" s="155"/>
    </row>
    <row r="52" spans="1:17" ht="15" customHeight="1" x14ac:dyDescent="0.2">
      <c r="A52" s="118" t="s">
        <v>33</v>
      </c>
      <c r="B52" s="137"/>
      <c r="C52" s="151"/>
      <c r="D52" s="159"/>
      <c r="E52" s="155"/>
      <c r="F52" s="137"/>
      <c r="G52" s="137"/>
      <c r="H52" s="159"/>
      <c r="I52" s="155"/>
      <c r="J52" s="137"/>
      <c r="K52" s="137"/>
      <c r="L52" s="159"/>
      <c r="M52" s="155"/>
      <c r="N52" s="137"/>
      <c r="O52" s="137"/>
      <c r="P52" s="159"/>
      <c r="Q52" s="155"/>
    </row>
    <row r="53" spans="1:17" ht="15" customHeight="1" x14ac:dyDescent="0.2">
      <c r="A53" s="122" t="s">
        <v>6</v>
      </c>
      <c r="B53" s="137"/>
      <c r="C53" s="151"/>
      <c r="D53" s="159"/>
      <c r="E53" s="155"/>
      <c r="F53" s="137"/>
      <c r="G53" s="137"/>
      <c r="H53" s="159"/>
      <c r="I53" s="155"/>
      <c r="J53" s="137"/>
      <c r="K53" s="137"/>
      <c r="L53" s="159"/>
      <c r="M53" s="155"/>
      <c r="N53" s="137"/>
      <c r="O53" s="137"/>
      <c r="P53" s="159"/>
      <c r="Q53" s="155"/>
    </row>
    <row r="54" spans="1:17" ht="15" customHeight="1" thickBot="1" x14ac:dyDescent="0.25">
      <c r="A54" s="174" t="s">
        <v>4</v>
      </c>
      <c r="B54" s="191"/>
      <c r="C54" s="151"/>
      <c r="D54" s="159"/>
      <c r="E54" s="155"/>
      <c r="F54" s="182"/>
      <c r="G54" s="151"/>
      <c r="H54" s="159"/>
      <c r="I54" s="155"/>
      <c r="J54" s="182"/>
      <c r="K54" s="151"/>
      <c r="L54" s="159"/>
      <c r="M54" s="155"/>
      <c r="N54" s="183"/>
      <c r="O54" s="151"/>
      <c r="P54" s="159"/>
      <c r="Q54" s="155"/>
    </row>
    <row r="55" spans="1:17" ht="15" customHeight="1" thickBot="1" x14ac:dyDescent="0.25">
      <c r="A55" s="9" t="s">
        <v>24</v>
      </c>
      <c r="B55" s="136">
        <f>SUM(B47:B54)</f>
        <v>0</v>
      </c>
      <c r="C55" s="153">
        <f>SUM(C47:C54)</f>
        <v>0</v>
      </c>
      <c r="D55" s="161"/>
      <c r="E55" s="157"/>
      <c r="F55" s="136">
        <f>SUM(F47:F54)</f>
        <v>0</v>
      </c>
      <c r="G55" s="153">
        <f>SUM(G47:G54)</f>
        <v>0</v>
      </c>
      <c r="H55" s="161"/>
      <c r="I55" s="157"/>
      <c r="J55" s="136">
        <f>SUM(J47:J54)</f>
        <v>0</v>
      </c>
      <c r="K55" s="153">
        <f>SUM(K47:K54)</f>
        <v>0</v>
      </c>
      <c r="L55" s="161"/>
      <c r="M55" s="157"/>
      <c r="N55" s="171">
        <f>SUM(N47:N54)</f>
        <v>0</v>
      </c>
      <c r="O55" s="153">
        <f>SUM(O47:O54)</f>
        <v>0</v>
      </c>
      <c r="P55" s="161"/>
      <c r="Q55" s="157"/>
    </row>
    <row r="56" spans="1:17" ht="15" customHeight="1" thickBot="1" x14ac:dyDescent="0.25">
      <c r="A56" s="9" t="s">
        <v>25</v>
      </c>
      <c r="B56" s="136">
        <f>B55+B45+B39</f>
        <v>0</v>
      </c>
      <c r="C56" s="153">
        <f>SUM(C39,C45,C55)</f>
        <v>0</v>
      </c>
      <c r="D56" s="161"/>
      <c r="E56" s="157"/>
      <c r="F56" s="136">
        <f>F55+F45+F39</f>
        <v>0</v>
      </c>
      <c r="G56" s="153">
        <f>SUM(G39,G45,G55)</f>
        <v>0</v>
      </c>
      <c r="H56" s="161"/>
      <c r="I56" s="157"/>
      <c r="J56" s="136">
        <f>J55+J45+J39</f>
        <v>0</v>
      </c>
      <c r="K56" s="153">
        <f>SUM(K39,K45,K55)</f>
        <v>0</v>
      </c>
      <c r="L56" s="161"/>
      <c r="M56" s="157"/>
      <c r="N56" s="171">
        <f>N55+N45+N39</f>
        <v>0</v>
      </c>
      <c r="O56" s="153">
        <f>SUM(O39,O45,O55)</f>
        <v>0</v>
      </c>
      <c r="P56" s="161"/>
      <c r="Q56" s="157"/>
    </row>
    <row r="57" spans="1:17" ht="13.5" thickBot="1" x14ac:dyDescent="0.25">
      <c r="A57" s="4" t="s">
        <v>9</v>
      </c>
    </row>
    <row r="58" spans="1:17" customFormat="1" ht="36" customHeight="1" x14ac:dyDescent="0.2">
      <c r="A58" s="373" t="s">
        <v>87</v>
      </c>
      <c r="B58" s="396"/>
      <c r="C58" s="396"/>
      <c r="D58" s="396"/>
      <c r="E58" s="396"/>
      <c r="F58" s="396"/>
      <c r="G58" s="396"/>
      <c r="H58" s="396"/>
      <c r="I58" s="396"/>
      <c r="J58" s="396"/>
      <c r="K58" s="396"/>
      <c r="L58" s="396"/>
      <c r="M58" s="396"/>
      <c r="N58" s="396"/>
      <c r="O58" s="396"/>
      <c r="P58" s="396"/>
      <c r="Q58" s="397"/>
    </row>
    <row r="59" spans="1:17" customFormat="1" ht="29.25" customHeight="1" x14ac:dyDescent="0.2">
      <c r="A59" s="376" t="s">
        <v>146</v>
      </c>
      <c r="B59" s="377"/>
      <c r="C59" s="377"/>
      <c r="D59" s="377"/>
      <c r="E59" s="377"/>
      <c r="F59" s="377"/>
      <c r="G59" s="377"/>
      <c r="H59" s="377"/>
      <c r="I59" s="377"/>
      <c r="J59" s="377"/>
      <c r="K59" s="377"/>
      <c r="L59" s="377"/>
      <c r="M59" s="377"/>
      <c r="N59" s="377"/>
      <c r="O59" s="377"/>
      <c r="P59" s="377"/>
      <c r="Q59" s="378"/>
    </row>
    <row r="60" spans="1:17" customFormat="1" ht="29.25" customHeight="1" thickBot="1" x14ac:dyDescent="0.25">
      <c r="A60" s="370"/>
      <c r="B60" s="371"/>
      <c r="C60" s="371"/>
      <c r="D60" s="371"/>
      <c r="E60" s="371"/>
      <c r="F60" s="371"/>
      <c r="G60" s="371"/>
      <c r="H60" s="371"/>
      <c r="I60" s="371"/>
      <c r="J60" s="371"/>
      <c r="K60" s="371"/>
      <c r="L60" s="371"/>
      <c r="M60" s="371"/>
      <c r="N60" s="371"/>
      <c r="O60" s="371"/>
      <c r="P60" s="371"/>
      <c r="Q60" s="372"/>
    </row>
    <row r="82" spans="1:1" x14ac:dyDescent="0.2">
      <c r="A82" s="38"/>
    </row>
  </sheetData>
  <mergeCells count="27">
    <mergeCell ref="A58:Q58"/>
    <mergeCell ref="A59:Q59"/>
    <mergeCell ref="A60:Q60"/>
    <mergeCell ref="B6:B7"/>
    <mergeCell ref="C6:C7"/>
    <mergeCell ref="D6:D7"/>
    <mergeCell ref="E6:E7"/>
    <mergeCell ref="M6:M7"/>
    <mergeCell ref="N6:N7"/>
    <mergeCell ref="O6:O7"/>
    <mergeCell ref="P6:P7"/>
    <mergeCell ref="Q6:Q7"/>
    <mergeCell ref="F5:I5"/>
    <mergeCell ref="B5:E5"/>
    <mergeCell ref="J5:L5"/>
    <mergeCell ref="N5:Q5"/>
    <mergeCell ref="B33:E33"/>
    <mergeCell ref="F33:I33"/>
    <mergeCell ref="J33:M33"/>
    <mergeCell ref="N33:Q33"/>
    <mergeCell ref="F6:F7"/>
    <mergeCell ref="G6:G7"/>
    <mergeCell ref="H6:H7"/>
    <mergeCell ref="I6:I7"/>
    <mergeCell ref="J6:J7"/>
    <mergeCell ref="K6:K7"/>
    <mergeCell ref="L6:L7"/>
  </mergeCells>
  <phoneticPr fontId="0" type="noConversion"/>
  <printOptions horizontalCentered="1"/>
  <pageMargins left="0.25" right="0.25" top="0.75" bottom="0.75" header="0.3" footer="0.3"/>
  <pageSetup paperSize="5" scale="78" firstPageNumber="155" fitToWidth="0" pageOrder="overThenDown" orientation="landscape" r:id="rId1"/>
  <headerFooter alignWithMargins="0">
    <oddHeader xml:space="preserve">&amp;LRFP #TCAS-2020-01-BH
Pretrial Risk Assessment Application for the Superior Courts of California
Exhibit 5 - Cost Matrix for Small, Medium, and Large Courts&amp;C&amp;"Arial,Bold"&amp;14
&amp;R
</oddHeader>
    <oddFooter>&amp;C&amp;A&amp;RPage &amp;P of &amp;N</oddFooter>
  </headerFooter>
  <rowBreaks count="1" manualBreakCount="1">
    <brk id="30"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8"/>
  <sheetViews>
    <sheetView zoomScale="80" zoomScaleNormal="80" workbookViewId="0">
      <selection activeCell="B2" sqref="B2"/>
    </sheetView>
  </sheetViews>
  <sheetFormatPr defaultColWidth="8.85546875" defaultRowHeight="12.75" x14ac:dyDescent="0.2"/>
  <cols>
    <col min="1" max="1" width="43.85546875" customWidth="1"/>
    <col min="2" max="2" width="10.7109375" customWidth="1"/>
    <col min="3" max="3" width="8" customWidth="1"/>
    <col min="4" max="4" width="10.7109375" customWidth="1"/>
    <col min="5" max="5" width="14" customWidth="1"/>
    <col min="6" max="6" width="10.7109375" customWidth="1"/>
    <col min="7" max="7" width="8.28515625" customWidth="1"/>
    <col min="8" max="8" width="10.7109375" customWidth="1"/>
    <col min="9" max="9" width="14" customWidth="1"/>
    <col min="10" max="10" width="10.5703125" customWidth="1"/>
    <col min="11" max="11" width="8.140625" customWidth="1"/>
    <col min="12" max="12" width="10.7109375" customWidth="1"/>
    <col min="13" max="13" width="14" customWidth="1"/>
    <col min="14" max="14" width="10.5703125" customWidth="1"/>
    <col min="15" max="15" width="7.85546875" customWidth="1"/>
    <col min="16" max="16" width="10.7109375" customWidth="1"/>
    <col min="17" max="17" width="14" customWidth="1"/>
  </cols>
  <sheetData>
    <row r="1" spans="1:17" ht="15.75" x14ac:dyDescent="0.25">
      <c r="A1" s="93" t="s">
        <v>35</v>
      </c>
      <c r="B1" s="93" t="s">
        <v>102</v>
      </c>
      <c r="C1" s="12"/>
      <c r="D1" s="12"/>
      <c r="E1" s="12"/>
      <c r="F1" s="12"/>
      <c r="G1" s="12"/>
      <c r="H1" s="131" t="s">
        <v>82</v>
      </c>
      <c r="I1" s="12"/>
      <c r="J1" s="132" t="str">
        <f>Summary!B1</f>
        <v>{Insert Company Name}</v>
      </c>
      <c r="K1" s="12"/>
      <c r="L1" s="12"/>
      <c r="M1" s="12"/>
      <c r="N1" s="12"/>
      <c r="O1" s="12"/>
      <c r="P1" s="12"/>
      <c r="Q1" s="12"/>
    </row>
    <row r="2" spans="1:17" ht="31.5" x14ac:dyDescent="0.25">
      <c r="A2" s="44" t="s">
        <v>8</v>
      </c>
      <c r="B2" s="44"/>
    </row>
    <row r="3" spans="1:17" x14ac:dyDescent="0.2">
      <c r="O3" s="1"/>
    </row>
    <row r="4" spans="1:17" ht="13.5" thickBot="1" x14ac:dyDescent="0.25">
      <c r="A4" s="2" t="s">
        <v>108</v>
      </c>
      <c r="B4" s="2"/>
      <c r="O4" s="1"/>
    </row>
    <row r="5" spans="1:17" ht="13.5" thickBot="1" x14ac:dyDescent="0.25">
      <c r="A5" s="7" t="s">
        <v>2</v>
      </c>
      <c r="B5" s="384" t="s">
        <v>3</v>
      </c>
      <c r="C5" s="385"/>
      <c r="D5" s="385"/>
      <c r="E5" s="386"/>
      <c r="F5" s="381" t="s">
        <v>109</v>
      </c>
      <c r="G5" s="382"/>
      <c r="H5" s="382"/>
      <c r="I5" s="383"/>
      <c r="J5" s="381" t="s">
        <v>110</v>
      </c>
      <c r="K5" s="382"/>
      <c r="L5" s="382"/>
      <c r="M5" s="11"/>
      <c r="N5" s="387" t="s">
        <v>7</v>
      </c>
      <c r="O5" s="385"/>
      <c r="P5" s="385"/>
      <c r="Q5" s="386"/>
    </row>
    <row r="6" spans="1:17" s="5" customFormat="1" ht="15" customHeight="1" thickBot="1" x14ac:dyDescent="0.25">
      <c r="A6" s="6" t="s">
        <v>17</v>
      </c>
      <c r="B6" s="388" t="s">
        <v>47</v>
      </c>
      <c r="C6" s="390" t="s">
        <v>18</v>
      </c>
      <c r="D6" s="392" t="s">
        <v>19</v>
      </c>
      <c r="E6" s="394" t="s">
        <v>20</v>
      </c>
      <c r="F6" s="388" t="s">
        <v>47</v>
      </c>
      <c r="G6" s="390" t="s">
        <v>18</v>
      </c>
      <c r="H6" s="392" t="s">
        <v>19</v>
      </c>
      <c r="I6" s="394" t="s">
        <v>20</v>
      </c>
      <c r="J6" s="388" t="s">
        <v>47</v>
      </c>
      <c r="K6" s="390" t="s">
        <v>18</v>
      </c>
      <c r="L6" s="392" t="s">
        <v>19</v>
      </c>
      <c r="M6" s="394" t="s">
        <v>20</v>
      </c>
      <c r="N6" s="388" t="s">
        <v>47</v>
      </c>
      <c r="O6" s="390" t="s">
        <v>18</v>
      </c>
      <c r="P6" s="392" t="s">
        <v>19</v>
      </c>
      <c r="Q6" s="394" t="s">
        <v>20</v>
      </c>
    </row>
    <row r="7" spans="1:17" s="5" customFormat="1" ht="15" customHeight="1" thickBot="1" x14ac:dyDescent="0.25">
      <c r="A7" s="95"/>
      <c r="B7" s="389"/>
      <c r="C7" s="391"/>
      <c r="D7" s="393"/>
      <c r="E7" s="395"/>
      <c r="F7" s="389"/>
      <c r="G7" s="391"/>
      <c r="H7" s="393"/>
      <c r="I7" s="395"/>
      <c r="J7" s="389"/>
      <c r="K7" s="391"/>
      <c r="L7" s="393"/>
      <c r="M7" s="395"/>
      <c r="N7" s="389"/>
      <c r="O7" s="391"/>
      <c r="P7" s="393"/>
      <c r="Q7" s="395"/>
    </row>
    <row r="8" spans="1:17" ht="15" customHeight="1" x14ac:dyDescent="0.2">
      <c r="A8" s="117" t="s">
        <v>36</v>
      </c>
      <c r="B8" s="189"/>
      <c r="C8" s="96" t="s">
        <v>9</v>
      </c>
      <c r="D8" s="50"/>
      <c r="E8" s="51"/>
      <c r="F8" s="124"/>
      <c r="G8" s="188"/>
      <c r="H8" s="110"/>
      <c r="I8" s="111"/>
      <c r="J8" s="124"/>
      <c r="K8" s="188"/>
      <c r="L8" s="110"/>
      <c r="M8" s="111"/>
      <c r="N8" s="124"/>
      <c r="O8" s="185"/>
      <c r="P8" s="112"/>
      <c r="Q8" s="113"/>
    </row>
    <row r="9" spans="1:17" ht="15" customHeight="1" x14ac:dyDescent="0.2">
      <c r="A9" s="36" t="s">
        <v>29</v>
      </c>
      <c r="B9" s="150"/>
      <c r="C9" s="164"/>
      <c r="D9" s="252">
        <v>0</v>
      </c>
      <c r="E9" s="51">
        <f>(B9*C9)*D9</f>
        <v>0</v>
      </c>
      <c r="F9" s="164"/>
      <c r="G9" s="164"/>
      <c r="H9" s="252">
        <v>0</v>
      </c>
      <c r="I9" s="51">
        <f>(F9*G9)*H9</f>
        <v>0</v>
      </c>
      <c r="J9" s="164"/>
      <c r="K9" s="164"/>
      <c r="L9" s="252">
        <v>0</v>
      </c>
      <c r="M9" s="51">
        <f>(J9*K9)*L9</f>
        <v>0</v>
      </c>
      <c r="N9" s="164"/>
      <c r="O9" s="164"/>
      <c r="P9" s="252">
        <v>0</v>
      </c>
      <c r="Q9" s="51">
        <f>(N9*O9)*P9</f>
        <v>0</v>
      </c>
    </row>
    <row r="10" spans="1:17" ht="25.5" x14ac:dyDescent="0.2">
      <c r="A10" s="41" t="s">
        <v>45</v>
      </c>
      <c r="B10" s="150"/>
      <c r="C10" s="150"/>
      <c r="D10" s="145">
        <f>D9</f>
        <v>0</v>
      </c>
      <c r="E10" s="51">
        <f t="shared" ref="E10:E11" si="0">(B10*C10)*D10</f>
        <v>0</v>
      </c>
      <c r="F10" s="164"/>
      <c r="G10" s="164"/>
      <c r="H10" s="145">
        <f>H9</f>
        <v>0</v>
      </c>
      <c r="I10" s="51">
        <f t="shared" ref="I10:I11" si="1">(F10*G10)*H10</f>
        <v>0</v>
      </c>
      <c r="J10" s="164"/>
      <c r="K10" s="164"/>
      <c r="L10" s="145">
        <f>L9</f>
        <v>0</v>
      </c>
      <c r="M10" s="51">
        <f t="shared" ref="M10:M11" si="2">(J10*K10)*L10</f>
        <v>0</v>
      </c>
      <c r="N10" s="164"/>
      <c r="O10" s="164"/>
      <c r="P10" s="145">
        <f>P9</f>
        <v>0</v>
      </c>
      <c r="Q10" s="51">
        <f t="shared" ref="Q10:Q11" si="3">(N10*O10)*P10</f>
        <v>0</v>
      </c>
    </row>
    <row r="11" spans="1:17" ht="15" customHeight="1" thickBot="1" x14ac:dyDescent="0.25">
      <c r="A11" s="39" t="s">
        <v>119</v>
      </c>
      <c r="B11" s="150"/>
      <c r="C11" s="150"/>
      <c r="D11" s="145">
        <f>D10</f>
        <v>0</v>
      </c>
      <c r="E11" s="51">
        <f t="shared" si="0"/>
        <v>0</v>
      </c>
      <c r="F11" s="164"/>
      <c r="G11" s="164"/>
      <c r="H11" s="145">
        <f>H10</f>
        <v>0</v>
      </c>
      <c r="I11" s="51">
        <f t="shared" si="1"/>
        <v>0</v>
      </c>
      <c r="J11" s="164"/>
      <c r="K11" s="164"/>
      <c r="L11" s="145">
        <f>L10</f>
        <v>0</v>
      </c>
      <c r="M11" s="51">
        <f t="shared" si="2"/>
        <v>0</v>
      </c>
      <c r="N11" s="164"/>
      <c r="O11" s="164"/>
      <c r="P11" s="145">
        <f>P10</f>
        <v>0</v>
      </c>
      <c r="Q11" s="51">
        <f t="shared" si="3"/>
        <v>0</v>
      </c>
    </row>
    <row r="12" spans="1:17" ht="15" customHeight="1" thickBot="1" x14ac:dyDescent="0.25">
      <c r="A12" s="9" t="s">
        <v>23</v>
      </c>
      <c r="B12" s="144">
        <f>SUM(B9:B11)</f>
        <v>0</v>
      </c>
      <c r="C12" s="165">
        <f>SUM(C9:C11)</f>
        <v>0</v>
      </c>
      <c r="D12" s="10"/>
      <c r="E12" s="49">
        <f>SUM(E9:E11)</f>
        <v>0</v>
      </c>
      <c r="F12" s="144">
        <f>SUM(F9:F11)</f>
        <v>0</v>
      </c>
      <c r="G12" s="165">
        <f>SUM(G9:G11)</f>
        <v>0</v>
      </c>
      <c r="H12" s="10"/>
      <c r="I12" s="49">
        <f>SUM(I9:I11)</f>
        <v>0</v>
      </c>
      <c r="J12" s="144">
        <f>SUM(J9:J11)</f>
        <v>0</v>
      </c>
      <c r="K12" s="165">
        <f>SUM(K9:K11)</f>
        <v>0</v>
      </c>
      <c r="L12" s="10"/>
      <c r="M12" s="49">
        <f>SUM(M9:M11)</f>
        <v>0</v>
      </c>
      <c r="N12" s="144">
        <f>SUM(N9:N11)</f>
        <v>0</v>
      </c>
      <c r="O12" s="165">
        <f>SUM(O9:O11)</f>
        <v>0</v>
      </c>
      <c r="P12" s="10"/>
      <c r="Q12" s="49">
        <f>SUM(Q9:Q11)</f>
        <v>0</v>
      </c>
    </row>
    <row r="13" spans="1:17" ht="15" customHeight="1" x14ac:dyDescent="0.2">
      <c r="A13" s="53" t="s">
        <v>37</v>
      </c>
      <c r="B13" s="187"/>
      <c r="C13" s="164"/>
      <c r="D13" s="50"/>
      <c r="E13" s="51"/>
      <c r="F13" s="187"/>
      <c r="G13" s="164"/>
      <c r="H13" s="50"/>
      <c r="I13" s="51"/>
      <c r="J13" s="187"/>
      <c r="K13" s="164"/>
      <c r="L13" s="50"/>
      <c r="M13" s="51"/>
      <c r="N13" s="187"/>
      <c r="O13" s="164"/>
      <c r="P13" s="50"/>
      <c r="Q13" s="51"/>
    </row>
    <row r="14" spans="1:17" ht="15" customHeight="1" x14ac:dyDescent="0.2">
      <c r="A14" s="36" t="s">
        <v>27</v>
      </c>
      <c r="B14" s="150"/>
      <c r="C14" s="164"/>
      <c r="D14" s="145">
        <f>D9</f>
        <v>0</v>
      </c>
      <c r="E14" s="51">
        <f t="shared" ref="E14:E16" si="4">(B14*C14)*D14</f>
        <v>0</v>
      </c>
      <c r="F14" s="164"/>
      <c r="G14" s="164"/>
      <c r="H14" s="145">
        <f>H9</f>
        <v>0</v>
      </c>
      <c r="I14" s="51">
        <f t="shared" ref="I14:I16" si="5">(F14*G14)*H14</f>
        <v>0</v>
      </c>
      <c r="J14" s="164"/>
      <c r="K14" s="164"/>
      <c r="L14" s="145">
        <f>L9</f>
        <v>0</v>
      </c>
      <c r="M14" s="51">
        <f t="shared" ref="M14:M16" si="6">(J14*K14)*L14</f>
        <v>0</v>
      </c>
      <c r="N14" s="164"/>
      <c r="O14" s="164"/>
      <c r="P14" s="145">
        <f>P9</f>
        <v>0</v>
      </c>
      <c r="Q14" s="51">
        <f t="shared" ref="Q14:Q16" si="7">(N14*O14)*P14</f>
        <v>0</v>
      </c>
    </row>
    <row r="15" spans="1:17" ht="15" customHeight="1" x14ac:dyDescent="0.2">
      <c r="A15" s="39" t="s">
        <v>46</v>
      </c>
      <c r="B15" s="150"/>
      <c r="C15" s="164"/>
      <c r="D15" s="145">
        <f t="shared" ref="D15:D16" si="8">D14</f>
        <v>0</v>
      </c>
      <c r="E15" s="51">
        <f t="shared" si="4"/>
        <v>0</v>
      </c>
      <c r="F15" s="164"/>
      <c r="G15" s="164"/>
      <c r="H15" s="145">
        <f>H14</f>
        <v>0</v>
      </c>
      <c r="I15" s="51">
        <f t="shared" si="5"/>
        <v>0</v>
      </c>
      <c r="J15" s="164"/>
      <c r="K15" s="164"/>
      <c r="L15" s="145">
        <f t="shared" ref="L15:L16" si="9">L14</f>
        <v>0</v>
      </c>
      <c r="M15" s="51">
        <f t="shared" si="6"/>
        <v>0</v>
      </c>
      <c r="N15" s="164"/>
      <c r="O15" s="164"/>
      <c r="P15" s="145">
        <f t="shared" ref="P15:P16" si="10">P14</f>
        <v>0</v>
      </c>
      <c r="Q15" s="51">
        <f t="shared" si="7"/>
        <v>0</v>
      </c>
    </row>
    <row r="16" spans="1:17" ht="13.5" thickBot="1" x14ac:dyDescent="0.25">
      <c r="A16" s="36" t="s">
        <v>28</v>
      </c>
      <c r="B16" s="186"/>
      <c r="C16" s="164"/>
      <c r="D16" s="145">
        <f t="shared" si="8"/>
        <v>0</v>
      </c>
      <c r="E16" s="51">
        <f t="shared" si="4"/>
        <v>0</v>
      </c>
      <c r="F16" s="164"/>
      <c r="G16" s="164"/>
      <c r="H16" s="145">
        <f>H15</f>
        <v>0</v>
      </c>
      <c r="I16" s="51">
        <f t="shared" si="5"/>
        <v>0</v>
      </c>
      <c r="J16" s="164"/>
      <c r="K16" s="164"/>
      <c r="L16" s="145">
        <f t="shared" si="9"/>
        <v>0</v>
      </c>
      <c r="M16" s="51">
        <f t="shared" si="6"/>
        <v>0</v>
      </c>
      <c r="N16" s="164"/>
      <c r="O16" s="164"/>
      <c r="P16" s="145">
        <f t="shared" si="10"/>
        <v>0</v>
      </c>
      <c r="Q16" s="51">
        <f t="shared" si="7"/>
        <v>0</v>
      </c>
    </row>
    <row r="17" spans="1:17" ht="13.5" thickBot="1" x14ac:dyDescent="0.25">
      <c r="A17" s="9" t="s">
        <v>22</v>
      </c>
      <c r="B17" s="144">
        <f>SUM(B14:B16)</f>
        <v>0</v>
      </c>
      <c r="C17" s="165">
        <f>SUM(C14:C16)</f>
        <v>0</v>
      </c>
      <c r="D17" s="10"/>
      <c r="E17" s="146">
        <f>SUM(E14:E16)</f>
        <v>0</v>
      </c>
      <c r="F17" s="144">
        <f>SUM(F14:F16)</f>
        <v>0</v>
      </c>
      <c r="G17" s="165">
        <f>SUM(G14:G16)</f>
        <v>0</v>
      </c>
      <c r="H17" s="10"/>
      <c r="I17" s="146">
        <f>SUM(I14:I16)</f>
        <v>0</v>
      </c>
      <c r="J17" s="144">
        <f>SUM(J14:J16)</f>
        <v>0</v>
      </c>
      <c r="K17" s="165">
        <f>SUM(K14:K16)</f>
        <v>0</v>
      </c>
      <c r="L17" s="10"/>
      <c r="M17" s="146">
        <f>SUM(M14:M16)</f>
        <v>0</v>
      </c>
      <c r="N17" s="144">
        <f>SUM(N14:N16)</f>
        <v>0</v>
      </c>
      <c r="O17" s="165">
        <f>SUM(O14:O16)</f>
        <v>0</v>
      </c>
      <c r="P17" s="10"/>
      <c r="Q17" s="146">
        <f>SUM(Q14:Q16)</f>
        <v>0</v>
      </c>
    </row>
    <row r="18" spans="1:17" x14ac:dyDescent="0.2">
      <c r="A18" s="54" t="s">
        <v>26</v>
      </c>
      <c r="B18" s="187"/>
      <c r="C18" s="164"/>
      <c r="D18" s="50"/>
      <c r="E18" s="51"/>
      <c r="F18" s="187"/>
      <c r="G18" s="164"/>
      <c r="H18" s="50"/>
      <c r="I18" s="51"/>
      <c r="J18" s="187"/>
      <c r="K18" s="164"/>
      <c r="L18" s="50"/>
      <c r="M18" s="51"/>
      <c r="N18" s="187"/>
      <c r="O18" s="164"/>
      <c r="P18" s="50"/>
      <c r="Q18" s="51"/>
    </row>
    <row r="19" spans="1:17" x14ac:dyDescent="0.2">
      <c r="A19" s="36" t="s">
        <v>51</v>
      </c>
      <c r="B19" s="150"/>
      <c r="C19" s="150"/>
      <c r="D19" s="145">
        <f>D9</f>
        <v>0</v>
      </c>
      <c r="E19" s="51">
        <f t="shared" ref="E19:E26" si="11">(B19*C19)*D19</f>
        <v>0</v>
      </c>
      <c r="F19" s="164"/>
      <c r="G19" s="164"/>
      <c r="H19" s="145">
        <f>H9</f>
        <v>0</v>
      </c>
      <c r="I19" s="51">
        <f t="shared" ref="I19:I26" si="12">(F19*G19)*H19</f>
        <v>0</v>
      </c>
      <c r="J19" s="164"/>
      <c r="K19" s="164"/>
      <c r="L19" s="145">
        <f>L9</f>
        <v>0</v>
      </c>
      <c r="M19" s="51">
        <f t="shared" ref="M19:M26" si="13">(J19*K19)*L19</f>
        <v>0</v>
      </c>
      <c r="N19" s="164"/>
      <c r="O19" s="164"/>
      <c r="P19" s="145">
        <f>P9</f>
        <v>0</v>
      </c>
      <c r="Q19" s="51">
        <f t="shared" ref="Q19:Q26" si="14">(N19*O19)*P19</f>
        <v>0</v>
      </c>
    </row>
    <row r="20" spans="1:17" x14ac:dyDescent="0.2">
      <c r="A20" s="36" t="s">
        <v>31</v>
      </c>
      <c r="B20" s="150"/>
      <c r="C20" s="150"/>
      <c r="D20" s="145">
        <f>D19</f>
        <v>0</v>
      </c>
      <c r="E20" s="51">
        <f t="shared" si="11"/>
        <v>0</v>
      </c>
      <c r="F20" s="164"/>
      <c r="G20" s="164"/>
      <c r="H20" s="145">
        <f>H19</f>
        <v>0</v>
      </c>
      <c r="I20" s="51">
        <f t="shared" si="12"/>
        <v>0</v>
      </c>
      <c r="J20" s="164"/>
      <c r="K20" s="164"/>
      <c r="L20" s="145">
        <f>L19</f>
        <v>0</v>
      </c>
      <c r="M20" s="51">
        <f t="shared" si="13"/>
        <v>0</v>
      </c>
      <c r="N20" s="164"/>
      <c r="O20" s="164"/>
      <c r="P20" s="145">
        <f>P19</f>
        <v>0</v>
      </c>
      <c r="Q20" s="51">
        <f t="shared" si="14"/>
        <v>0</v>
      </c>
    </row>
    <row r="21" spans="1:17" x14ac:dyDescent="0.2">
      <c r="A21" s="39" t="s">
        <v>66</v>
      </c>
      <c r="B21" s="150"/>
      <c r="C21" s="150"/>
      <c r="D21" s="145">
        <f t="shared" ref="D21:D25" si="15">D20</f>
        <v>0</v>
      </c>
      <c r="E21" s="51">
        <f t="shared" si="11"/>
        <v>0</v>
      </c>
      <c r="F21" s="164"/>
      <c r="G21" s="164"/>
      <c r="H21" s="145">
        <f t="shared" ref="H21:H25" si="16">H20</f>
        <v>0</v>
      </c>
      <c r="I21" s="51">
        <f t="shared" si="12"/>
        <v>0</v>
      </c>
      <c r="J21" s="164"/>
      <c r="K21" s="164"/>
      <c r="L21" s="145">
        <f t="shared" ref="L21:L26" si="17">L20</f>
        <v>0</v>
      </c>
      <c r="M21" s="51">
        <f t="shared" si="13"/>
        <v>0</v>
      </c>
      <c r="N21" s="164"/>
      <c r="O21" s="164"/>
      <c r="P21" s="145">
        <f t="shared" ref="P21:P26" si="18">P20</f>
        <v>0</v>
      </c>
      <c r="Q21" s="51">
        <f t="shared" si="14"/>
        <v>0</v>
      </c>
    </row>
    <row r="22" spans="1:17" x14ac:dyDescent="0.2">
      <c r="A22" s="36" t="s">
        <v>30</v>
      </c>
      <c r="B22" s="150"/>
      <c r="C22" s="150"/>
      <c r="D22" s="145">
        <f t="shared" si="15"/>
        <v>0</v>
      </c>
      <c r="E22" s="51">
        <f t="shared" si="11"/>
        <v>0</v>
      </c>
      <c r="F22" s="164"/>
      <c r="G22" s="164"/>
      <c r="H22" s="145">
        <f t="shared" si="16"/>
        <v>0</v>
      </c>
      <c r="I22" s="51">
        <f t="shared" si="12"/>
        <v>0</v>
      </c>
      <c r="J22" s="164"/>
      <c r="K22" s="164"/>
      <c r="L22" s="145">
        <f t="shared" si="17"/>
        <v>0</v>
      </c>
      <c r="M22" s="51">
        <f t="shared" si="13"/>
        <v>0</v>
      </c>
      <c r="N22" s="164"/>
      <c r="O22" s="164"/>
      <c r="P22" s="145">
        <f t="shared" si="18"/>
        <v>0</v>
      </c>
      <c r="Q22" s="51">
        <f t="shared" si="14"/>
        <v>0</v>
      </c>
    </row>
    <row r="23" spans="1:17" x14ac:dyDescent="0.2">
      <c r="A23" s="36" t="s">
        <v>32</v>
      </c>
      <c r="B23" s="150"/>
      <c r="C23" s="150"/>
      <c r="D23" s="145">
        <f t="shared" si="15"/>
        <v>0</v>
      </c>
      <c r="E23" s="51">
        <f t="shared" si="11"/>
        <v>0</v>
      </c>
      <c r="F23" s="164"/>
      <c r="G23" s="164"/>
      <c r="H23" s="145">
        <f t="shared" si="16"/>
        <v>0</v>
      </c>
      <c r="I23" s="51">
        <f t="shared" si="12"/>
        <v>0</v>
      </c>
      <c r="J23" s="164"/>
      <c r="K23" s="164"/>
      <c r="L23" s="145">
        <f t="shared" si="17"/>
        <v>0</v>
      </c>
      <c r="M23" s="51">
        <f t="shared" si="13"/>
        <v>0</v>
      </c>
      <c r="N23" s="164"/>
      <c r="O23" s="164"/>
      <c r="P23" s="145">
        <f t="shared" si="18"/>
        <v>0</v>
      </c>
      <c r="Q23" s="51">
        <f t="shared" si="14"/>
        <v>0</v>
      </c>
    </row>
    <row r="24" spans="1:17" x14ac:dyDescent="0.2">
      <c r="A24" s="36" t="s">
        <v>33</v>
      </c>
      <c r="B24" s="150"/>
      <c r="C24" s="150"/>
      <c r="D24" s="145">
        <f t="shared" si="15"/>
        <v>0</v>
      </c>
      <c r="E24" s="51">
        <f t="shared" si="11"/>
        <v>0</v>
      </c>
      <c r="F24" s="164"/>
      <c r="G24" s="164"/>
      <c r="H24" s="145">
        <f t="shared" si="16"/>
        <v>0</v>
      </c>
      <c r="I24" s="51">
        <f t="shared" si="12"/>
        <v>0</v>
      </c>
      <c r="J24" s="164"/>
      <c r="K24" s="164"/>
      <c r="L24" s="145">
        <f t="shared" si="17"/>
        <v>0</v>
      </c>
      <c r="M24" s="51">
        <f t="shared" si="13"/>
        <v>0</v>
      </c>
      <c r="N24" s="164"/>
      <c r="O24" s="164"/>
      <c r="P24" s="145">
        <f t="shared" si="18"/>
        <v>0</v>
      </c>
      <c r="Q24" s="51">
        <f t="shared" si="14"/>
        <v>0</v>
      </c>
    </row>
    <row r="25" spans="1:17" x14ac:dyDescent="0.2">
      <c r="A25" s="37" t="s">
        <v>6</v>
      </c>
      <c r="B25" s="150"/>
      <c r="C25" s="150"/>
      <c r="D25" s="145">
        <f t="shared" si="15"/>
        <v>0</v>
      </c>
      <c r="E25" s="51">
        <f t="shared" si="11"/>
        <v>0</v>
      </c>
      <c r="F25" s="164"/>
      <c r="G25" s="164"/>
      <c r="H25" s="145">
        <f t="shared" si="16"/>
        <v>0</v>
      </c>
      <c r="I25" s="51">
        <f t="shared" si="12"/>
        <v>0</v>
      </c>
      <c r="J25" s="164"/>
      <c r="K25" s="164"/>
      <c r="L25" s="145">
        <f t="shared" si="17"/>
        <v>0</v>
      </c>
      <c r="M25" s="51">
        <f t="shared" si="13"/>
        <v>0</v>
      </c>
      <c r="N25" s="164"/>
      <c r="O25" s="164"/>
      <c r="P25" s="145">
        <f t="shared" si="18"/>
        <v>0</v>
      </c>
      <c r="Q25" s="51">
        <f t="shared" si="14"/>
        <v>0</v>
      </c>
    </row>
    <row r="26" spans="1:17" ht="13.5" thickBot="1" x14ac:dyDescent="0.25">
      <c r="A26" s="52" t="s">
        <v>4</v>
      </c>
      <c r="B26" s="184"/>
      <c r="C26" s="166"/>
      <c r="D26" s="125"/>
      <c r="E26" s="51">
        <f t="shared" si="11"/>
        <v>0</v>
      </c>
      <c r="F26" s="184"/>
      <c r="G26" s="166"/>
      <c r="H26" s="125"/>
      <c r="I26" s="51">
        <f t="shared" si="12"/>
        <v>0</v>
      </c>
      <c r="J26" s="184"/>
      <c r="K26" s="166"/>
      <c r="L26" s="145">
        <f t="shared" si="17"/>
        <v>0</v>
      </c>
      <c r="M26" s="51">
        <f t="shared" si="13"/>
        <v>0</v>
      </c>
      <c r="N26" s="184"/>
      <c r="O26" s="166"/>
      <c r="P26" s="145">
        <f t="shared" si="18"/>
        <v>0</v>
      </c>
      <c r="Q26" s="51">
        <f t="shared" si="14"/>
        <v>0</v>
      </c>
    </row>
    <row r="27" spans="1:17" ht="13.5" thickBot="1" x14ac:dyDescent="0.25">
      <c r="A27" s="9" t="s">
        <v>24</v>
      </c>
      <c r="B27" s="135">
        <f>SUM(B19:B26)</f>
        <v>0</v>
      </c>
      <c r="C27" s="165">
        <f>SUM(C19:C25)</f>
        <v>0</v>
      </c>
      <c r="D27" s="162"/>
      <c r="E27" s="35">
        <f>SUM(E19:E26)</f>
        <v>0</v>
      </c>
      <c r="F27" s="135">
        <f>SUM(F19:F26)</f>
        <v>0</v>
      </c>
      <c r="G27" s="165">
        <f>SUM(G19:G25)</f>
        <v>0</v>
      </c>
      <c r="H27" s="162"/>
      <c r="I27" s="35">
        <f>SUM(I19:I26)</f>
        <v>0</v>
      </c>
      <c r="J27" s="135">
        <f>SUM(J19:J26)</f>
        <v>0</v>
      </c>
      <c r="K27" s="165">
        <f>SUM(K19:K25)</f>
        <v>0</v>
      </c>
      <c r="L27" s="162"/>
      <c r="M27" s="35">
        <f>SUM(M19:M26)</f>
        <v>0</v>
      </c>
      <c r="N27" s="135">
        <f>SUM(N19:N26)</f>
        <v>0</v>
      </c>
      <c r="O27" s="165">
        <f>SUM(O19:O25)</f>
        <v>0</v>
      </c>
      <c r="P27" s="162"/>
      <c r="Q27" s="35">
        <f>SUM(Q19:Q26)</f>
        <v>0</v>
      </c>
    </row>
    <row r="28" spans="1:17" ht="13.5" thickBot="1" x14ac:dyDescent="0.25">
      <c r="A28" s="9" t="s">
        <v>25</v>
      </c>
      <c r="B28" s="136">
        <f>B27+B17+B12</f>
        <v>0</v>
      </c>
      <c r="C28" s="142">
        <f>SUM(C12,C17,C27)</f>
        <v>0</v>
      </c>
      <c r="D28" s="162"/>
      <c r="E28" s="35">
        <f>SUM(E12,E17,E27)</f>
        <v>0</v>
      </c>
      <c r="F28" s="136">
        <f>F27+F17+F12</f>
        <v>0</v>
      </c>
      <c r="G28" s="142">
        <f>SUM(G12,G17,G27)</f>
        <v>0</v>
      </c>
      <c r="H28" s="162"/>
      <c r="I28" s="35">
        <f>SUM(I12,I17,I27)</f>
        <v>0</v>
      </c>
      <c r="J28" s="136">
        <f>J27+J17+J12</f>
        <v>0</v>
      </c>
      <c r="K28" s="142">
        <f>SUM(K12,K17,K27)</f>
        <v>0</v>
      </c>
      <c r="L28" s="162"/>
      <c r="M28" s="35">
        <f>SUM(M12,M17,M27)</f>
        <v>0</v>
      </c>
      <c r="N28" s="136">
        <f>N27+N17+N12</f>
        <v>0</v>
      </c>
      <c r="O28" s="142">
        <f>SUM(O12,O17,O27)</f>
        <v>0</v>
      </c>
      <c r="P28" s="162"/>
      <c r="Q28" s="35">
        <f>SUM(Q12,Q17,Q27)</f>
        <v>0</v>
      </c>
    </row>
    <row r="29" spans="1:17" x14ac:dyDescent="0.2">
      <c r="A29" s="340" t="s">
        <v>21</v>
      </c>
      <c r="B29" s="45"/>
      <c r="O29" s="1"/>
    </row>
    <row r="30" spans="1:17" x14ac:dyDescent="0.2">
      <c r="B30" s="45"/>
      <c r="O30" s="1"/>
    </row>
    <row r="31" spans="1:17" x14ac:dyDescent="0.2">
      <c r="A31" s="4"/>
      <c r="B31" s="4"/>
      <c r="C31" s="4"/>
      <c r="D31" s="4"/>
      <c r="E31" s="4"/>
      <c r="G31" s="4"/>
      <c r="H31" s="4"/>
      <c r="I31" s="4"/>
      <c r="K31" s="4"/>
      <c r="L31" s="4"/>
      <c r="M31" s="4"/>
      <c r="N31" s="4"/>
      <c r="O31" s="1"/>
    </row>
    <row r="32" spans="1:17" ht="13.5" thickBot="1" x14ac:dyDescent="0.25">
      <c r="A32" s="43" t="s">
        <v>141</v>
      </c>
      <c r="B32" s="43"/>
      <c r="O32" s="1"/>
    </row>
    <row r="33" spans="1:17" ht="13.5" thickBot="1" x14ac:dyDescent="0.25">
      <c r="A33" s="7" t="s">
        <v>142</v>
      </c>
      <c r="B33" s="384" t="s">
        <v>143</v>
      </c>
      <c r="C33" s="385"/>
      <c r="D33" s="385"/>
      <c r="E33" s="386"/>
      <c r="F33" s="384" t="s">
        <v>144</v>
      </c>
      <c r="G33" s="385"/>
      <c r="H33" s="385"/>
      <c r="I33" s="386"/>
      <c r="J33" s="384" t="s">
        <v>145</v>
      </c>
      <c r="K33" s="385"/>
      <c r="L33" s="385"/>
      <c r="M33" s="386"/>
      <c r="N33" s="387" t="s">
        <v>16</v>
      </c>
      <c r="O33" s="385"/>
      <c r="P33" s="385"/>
      <c r="Q33" s="386"/>
    </row>
    <row r="34" spans="1:17" ht="24.75" thickBot="1" x14ac:dyDescent="0.25">
      <c r="A34" s="116" t="s">
        <v>17</v>
      </c>
      <c r="B34" s="158" t="s">
        <v>47</v>
      </c>
      <c r="C34" s="114" t="s">
        <v>18</v>
      </c>
      <c r="D34" s="158"/>
      <c r="E34" s="154"/>
      <c r="F34" s="42" t="s">
        <v>47</v>
      </c>
      <c r="G34" s="114" t="s">
        <v>18</v>
      </c>
      <c r="H34" s="158"/>
      <c r="I34" s="154"/>
      <c r="J34" s="42" t="s">
        <v>47</v>
      </c>
      <c r="K34" s="114" t="s">
        <v>18</v>
      </c>
      <c r="L34" s="158"/>
      <c r="M34" s="154"/>
      <c r="N34" s="114" t="s">
        <v>47</v>
      </c>
      <c r="O34" s="114" t="s">
        <v>18</v>
      </c>
      <c r="P34" s="158"/>
      <c r="Q34" s="154"/>
    </row>
    <row r="35" spans="1:17" x14ac:dyDescent="0.2">
      <c r="A35" s="172" t="s">
        <v>36</v>
      </c>
      <c r="B35" s="133"/>
      <c r="C35" s="8"/>
      <c r="D35" s="159"/>
      <c r="E35" s="155"/>
      <c r="F35" s="143"/>
      <c r="G35" s="8"/>
      <c r="H35" s="159"/>
      <c r="I35" s="155"/>
      <c r="J35" s="143"/>
      <c r="K35" s="8"/>
      <c r="L35" s="159"/>
      <c r="M35" s="155"/>
      <c r="N35" s="168"/>
      <c r="O35" s="8"/>
      <c r="P35" s="159"/>
      <c r="Q35" s="155"/>
    </row>
    <row r="36" spans="1:17" x14ac:dyDescent="0.2">
      <c r="A36" s="118" t="s">
        <v>29</v>
      </c>
      <c r="B36" s="137"/>
      <c r="C36" s="151"/>
      <c r="D36" s="159"/>
      <c r="E36" s="155"/>
      <c r="F36" s="137"/>
      <c r="G36" s="137"/>
      <c r="H36" s="159"/>
      <c r="I36" s="155"/>
      <c r="J36" s="137"/>
      <c r="K36" s="137"/>
      <c r="L36" s="159"/>
      <c r="M36" s="155"/>
      <c r="N36" s="137"/>
      <c r="O36" s="137"/>
      <c r="P36" s="159"/>
      <c r="Q36" s="155"/>
    </row>
    <row r="37" spans="1:17" ht="25.5" x14ac:dyDescent="0.2">
      <c r="A37" s="119" t="s">
        <v>45</v>
      </c>
      <c r="B37" s="137"/>
      <c r="C37" s="137"/>
      <c r="D37" s="159"/>
      <c r="E37" s="155"/>
      <c r="F37" s="137"/>
      <c r="G37" s="137"/>
      <c r="H37" s="159"/>
      <c r="I37" s="155"/>
      <c r="J37" s="137"/>
      <c r="K37" s="137"/>
      <c r="L37" s="159"/>
      <c r="M37" s="155"/>
      <c r="N37" s="137"/>
      <c r="O37" s="137"/>
      <c r="P37" s="159"/>
      <c r="Q37" s="155"/>
    </row>
    <row r="38" spans="1:17" ht="13.5" thickBot="1" x14ac:dyDescent="0.25">
      <c r="A38" s="120" t="s">
        <v>120</v>
      </c>
      <c r="B38" s="137"/>
      <c r="C38" s="137"/>
      <c r="D38" s="159"/>
      <c r="E38" s="155"/>
      <c r="F38" s="137"/>
      <c r="G38" s="137"/>
      <c r="H38" s="159"/>
      <c r="I38" s="155"/>
      <c r="J38" s="137"/>
      <c r="K38" s="137"/>
      <c r="L38" s="159"/>
      <c r="M38" s="155"/>
      <c r="N38" s="137"/>
      <c r="O38" s="137"/>
      <c r="P38" s="159"/>
      <c r="Q38" s="155"/>
    </row>
    <row r="39" spans="1:17" ht="13.5" thickBot="1" x14ac:dyDescent="0.25">
      <c r="A39" s="94" t="s">
        <v>23</v>
      </c>
      <c r="B39" s="134">
        <f>SUM(B36:B38)</f>
        <v>0</v>
      </c>
      <c r="C39" s="152">
        <f>SUM(C36:C38)</f>
        <v>0</v>
      </c>
      <c r="D39" s="160"/>
      <c r="E39" s="156"/>
      <c r="F39" s="144">
        <f>SUM(F36:F38)</f>
        <v>0</v>
      </c>
      <c r="G39" s="152">
        <f>SUM(G36:G38)</f>
        <v>0</v>
      </c>
      <c r="H39" s="160"/>
      <c r="I39" s="156"/>
      <c r="J39" s="144">
        <f>SUM(J36:J38)</f>
        <v>0</v>
      </c>
      <c r="K39" s="152">
        <f>SUM(K36:K38)</f>
        <v>0</v>
      </c>
      <c r="L39" s="160"/>
      <c r="M39" s="156"/>
      <c r="N39" s="144">
        <f>SUM(N36:N38)</f>
        <v>0</v>
      </c>
      <c r="O39" s="152">
        <f>SUM(O36:O38)</f>
        <v>0</v>
      </c>
      <c r="P39" s="160"/>
      <c r="Q39" s="170"/>
    </row>
    <row r="40" spans="1:17" x14ac:dyDescent="0.2">
      <c r="A40" s="172" t="s">
        <v>37</v>
      </c>
      <c r="B40" s="133"/>
      <c r="C40" s="151"/>
      <c r="D40" s="159"/>
      <c r="E40" s="155"/>
      <c r="F40" s="143"/>
      <c r="G40" s="151"/>
      <c r="H40" s="159"/>
      <c r="I40" s="155"/>
      <c r="J40" s="143"/>
      <c r="K40" s="151"/>
      <c r="L40" s="159"/>
      <c r="M40" s="155"/>
      <c r="N40" s="169"/>
      <c r="O40" s="151"/>
      <c r="P40" s="159"/>
      <c r="Q40" s="155"/>
    </row>
    <row r="41" spans="1:17" x14ac:dyDescent="0.2">
      <c r="A41" s="120" t="s">
        <v>38</v>
      </c>
      <c r="B41" s="137"/>
      <c r="C41" s="137"/>
      <c r="D41" s="159"/>
      <c r="E41" s="155"/>
      <c r="F41" s="137"/>
      <c r="G41" s="137"/>
      <c r="H41" s="159"/>
      <c r="I41" s="155"/>
      <c r="J41" s="137"/>
      <c r="K41" s="137"/>
      <c r="L41" s="159"/>
      <c r="M41" s="155"/>
      <c r="N41" s="137"/>
      <c r="O41" s="137"/>
      <c r="P41" s="159"/>
      <c r="Q41" s="155"/>
    </row>
    <row r="42" spans="1:17" x14ac:dyDescent="0.2">
      <c r="A42" s="118" t="s">
        <v>27</v>
      </c>
      <c r="B42" s="137"/>
      <c r="C42" s="137"/>
      <c r="D42" s="159"/>
      <c r="E42" s="155"/>
      <c r="F42" s="137"/>
      <c r="G42" s="137"/>
      <c r="H42" s="159"/>
      <c r="I42" s="155"/>
      <c r="J42" s="137"/>
      <c r="K42" s="137"/>
      <c r="L42" s="159"/>
      <c r="M42" s="155"/>
      <c r="N42" s="137"/>
      <c r="O42" s="137"/>
      <c r="P42" s="159"/>
      <c r="Q42" s="155"/>
    </row>
    <row r="43" spans="1:17" x14ac:dyDescent="0.2">
      <c r="A43" s="120" t="s">
        <v>46</v>
      </c>
      <c r="B43" s="137"/>
      <c r="C43" s="137"/>
      <c r="D43" s="159"/>
      <c r="E43" s="155"/>
      <c r="F43" s="137"/>
      <c r="G43" s="137"/>
      <c r="H43" s="159"/>
      <c r="I43" s="155"/>
      <c r="J43" s="137"/>
      <c r="K43" s="137"/>
      <c r="L43" s="159"/>
      <c r="M43" s="155"/>
      <c r="N43" s="137"/>
      <c r="O43" s="137"/>
      <c r="P43" s="159"/>
      <c r="Q43" s="155"/>
    </row>
    <row r="44" spans="1:17" ht="13.5" thickBot="1" x14ac:dyDescent="0.25">
      <c r="A44" s="118" t="s">
        <v>28</v>
      </c>
      <c r="B44" s="137"/>
      <c r="C44" s="137"/>
      <c r="D44" s="159"/>
      <c r="E44" s="155"/>
      <c r="F44" s="137"/>
      <c r="G44" s="137"/>
      <c r="H44" s="159"/>
      <c r="I44" s="155"/>
      <c r="J44" s="137"/>
      <c r="K44" s="137"/>
      <c r="L44" s="159"/>
      <c r="M44" s="155"/>
      <c r="N44" s="137"/>
      <c r="O44" s="137"/>
      <c r="P44" s="159"/>
      <c r="Q44" s="155"/>
    </row>
    <row r="45" spans="1:17" ht="13.5" thickBot="1" x14ac:dyDescent="0.25">
      <c r="A45" s="94" t="s">
        <v>22</v>
      </c>
      <c r="B45" s="134">
        <f>SUM(B41:B44)</f>
        <v>0</v>
      </c>
      <c r="C45" s="152">
        <f>SUM(C41:C44)</f>
        <v>0</v>
      </c>
      <c r="D45" s="160"/>
      <c r="E45" s="156"/>
      <c r="F45" s="144">
        <f>SUM(F41:F44)</f>
        <v>0</v>
      </c>
      <c r="G45" s="152">
        <f>SUM(G41:G44)</f>
        <v>0</v>
      </c>
      <c r="H45" s="160"/>
      <c r="I45" s="156"/>
      <c r="J45" s="144">
        <f>SUM(J41:J44)</f>
        <v>0</v>
      </c>
      <c r="K45" s="152">
        <f>SUM(K41:K44)</f>
        <v>0</v>
      </c>
      <c r="L45" s="160"/>
      <c r="M45" s="156"/>
      <c r="N45" s="144">
        <f>SUM(N41:N44)</f>
        <v>0</v>
      </c>
      <c r="O45" s="152">
        <f>SUM(O41:O44)</f>
        <v>0</v>
      </c>
      <c r="P45" s="160"/>
      <c r="Q45" s="170"/>
    </row>
    <row r="46" spans="1:17" x14ac:dyDescent="0.2">
      <c r="A46" s="173" t="s">
        <v>26</v>
      </c>
      <c r="B46" s="133"/>
      <c r="C46" s="151"/>
      <c r="D46" s="159"/>
      <c r="E46" s="155"/>
      <c r="F46" s="143"/>
      <c r="G46" s="151"/>
      <c r="H46" s="159"/>
      <c r="I46" s="155"/>
      <c r="J46" s="143"/>
      <c r="K46" s="151"/>
      <c r="L46" s="159"/>
      <c r="M46" s="155"/>
      <c r="N46" s="169"/>
      <c r="O46" s="151"/>
      <c r="P46" s="159"/>
      <c r="Q46" s="155"/>
    </row>
    <row r="47" spans="1:17" x14ac:dyDescent="0.2">
      <c r="A47" s="118" t="s">
        <v>51</v>
      </c>
      <c r="B47" s="137"/>
      <c r="C47" s="137"/>
      <c r="D47" s="159"/>
      <c r="E47" s="155"/>
      <c r="F47" s="137"/>
      <c r="G47" s="137"/>
      <c r="H47" s="159"/>
      <c r="I47" s="155"/>
      <c r="J47" s="137"/>
      <c r="K47" s="137"/>
      <c r="L47" s="159"/>
      <c r="M47" s="155"/>
      <c r="N47" s="137"/>
      <c r="O47" s="137"/>
      <c r="P47" s="159"/>
      <c r="Q47" s="155"/>
    </row>
    <row r="48" spans="1:17" x14ac:dyDescent="0.2">
      <c r="A48" s="118" t="s">
        <v>31</v>
      </c>
      <c r="B48" s="137"/>
      <c r="C48" s="137"/>
      <c r="D48" s="159"/>
      <c r="E48" s="155"/>
      <c r="F48" s="137"/>
      <c r="G48" s="137"/>
      <c r="H48" s="159"/>
      <c r="I48" s="155"/>
      <c r="J48" s="137"/>
      <c r="K48" s="137"/>
      <c r="L48" s="159"/>
      <c r="M48" s="155"/>
      <c r="N48" s="137"/>
      <c r="O48" s="137"/>
      <c r="P48" s="159"/>
      <c r="Q48" s="155"/>
    </row>
    <row r="49" spans="1:17" x14ac:dyDescent="0.2">
      <c r="A49" s="120" t="s">
        <v>66</v>
      </c>
      <c r="B49" s="137"/>
      <c r="C49" s="137"/>
      <c r="D49" s="159"/>
      <c r="E49" s="155"/>
      <c r="F49" s="137"/>
      <c r="G49" s="137"/>
      <c r="H49" s="159"/>
      <c r="I49" s="155"/>
      <c r="J49" s="137"/>
      <c r="K49" s="137"/>
      <c r="L49" s="159"/>
      <c r="M49" s="155"/>
      <c r="N49" s="137"/>
      <c r="O49" s="137"/>
      <c r="P49" s="159"/>
      <c r="Q49" s="155"/>
    </row>
    <row r="50" spans="1:17" x14ac:dyDescent="0.2">
      <c r="A50" s="118" t="s">
        <v>30</v>
      </c>
      <c r="B50" s="137"/>
      <c r="C50" s="137"/>
      <c r="D50" s="159"/>
      <c r="E50" s="155"/>
      <c r="F50" s="137"/>
      <c r="G50" s="137"/>
      <c r="H50" s="159"/>
      <c r="I50" s="155"/>
      <c r="J50" s="137"/>
      <c r="K50" s="137"/>
      <c r="L50" s="159"/>
      <c r="M50" s="155"/>
      <c r="N50" s="137"/>
      <c r="O50" s="137"/>
      <c r="P50" s="159"/>
      <c r="Q50" s="155"/>
    </row>
    <row r="51" spans="1:17" x14ac:dyDescent="0.2">
      <c r="A51" s="118" t="s">
        <v>32</v>
      </c>
      <c r="B51" s="137"/>
      <c r="C51" s="137"/>
      <c r="D51" s="159"/>
      <c r="E51" s="155"/>
      <c r="F51" s="137"/>
      <c r="G51" s="137"/>
      <c r="H51" s="159"/>
      <c r="I51" s="155"/>
      <c r="J51" s="137"/>
      <c r="K51" s="137"/>
      <c r="L51" s="159"/>
      <c r="M51" s="155"/>
      <c r="N51" s="137"/>
      <c r="O51" s="137"/>
      <c r="P51" s="159"/>
      <c r="Q51" s="155"/>
    </row>
    <row r="52" spans="1:17" x14ac:dyDescent="0.2">
      <c r="A52" s="118" t="s">
        <v>33</v>
      </c>
      <c r="B52" s="137"/>
      <c r="C52" s="137"/>
      <c r="D52" s="159"/>
      <c r="E52" s="155"/>
      <c r="F52" s="137"/>
      <c r="G52" s="137"/>
      <c r="H52" s="159"/>
      <c r="I52" s="155"/>
      <c r="J52" s="137"/>
      <c r="K52" s="137"/>
      <c r="L52" s="159"/>
      <c r="M52" s="155"/>
      <c r="N52" s="137"/>
      <c r="O52" s="137"/>
      <c r="P52" s="159"/>
      <c r="Q52" s="155"/>
    </row>
    <row r="53" spans="1:17" x14ac:dyDescent="0.2">
      <c r="A53" s="122" t="s">
        <v>6</v>
      </c>
      <c r="B53" s="137"/>
      <c r="C53" s="137"/>
      <c r="D53" s="159"/>
      <c r="E53" s="155"/>
      <c r="F53" s="137"/>
      <c r="G53" s="137"/>
      <c r="H53" s="159"/>
      <c r="I53" s="155"/>
      <c r="J53" s="137"/>
      <c r="K53" s="137"/>
      <c r="L53" s="159"/>
      <c r="M53" s="155"/>
      <c r="N53" s="137"/>
      <c r="O53" s="137"/>
      <c r="P53" s="159"/>
      <c r="Q53" s="155"/>
    </row>
    <row r="54" spans="1:17" ht="13.5" thickBot="1" x14ac:dyDescent="0.25">
      <c r="A54" s="174" t="s">
        <v>4</v>
      </c>
      <c r="B54" s="190"/>
      <c r="C54" s="151"/>
      <c r="D54" s="159"/>
      <c r="E54" s="155"/>
      <c r="F54" s="182"/>
      <c r="G54" s="151"/>
      <c r="H54" s="159"/>
      <c r="I54" s="155"/>
      <c r="J54" s="182"/>
      <c r="K54" s="151"/>
      <c r="L54" s="159"/>
      <c r="M54" s="155"/>
      <c r="N54" s="183"/>
      <c r="O54" s="151"/>
      <c r="P54" s="159"/>
      <c r="Q54" s="155"/>
    </row>
    <row r="55" spans="1:17" ht="13.5" thickBot="1" x14ac:dyDescent="0.25">
      <c r="A55" s="94" t="s">
        <v>24</v>
      </c>
      <c r="B55" s="135">
        <f>SUM(B47:B54)</f>
        <v>0</v>
      </c>
      <c r="C55" s="153">
        <f>SUM(C47:C54)</f>
        <v>0</v>
      </c>
      <c r="D55" s="161"/>
      <c r="E55" s="157"/>
      <c r="F55" s="136">
        <f>SUM(F47:F54)</f>
        <v>0</v>
      </c>
      <c r="G55" s="153">
        <f>SUM(G47:G54)</f>
        <v>0</v>
      </c>
      <c r="H55" s="161"/>
      <c r="I55" s="157"/>
      <c r="J55" s="136">
        <f>SUM(J47:J54)</f>
        <v>0</v>
      </c>
      <c r="K55" s="153">
        <f>SUM(K47:K54)</f>
        <v>0</v>
      </c>
      <c r="L55" s="161"/>
      <c r="M55" s="157"/>
      <c r="N55" s="171">
        <f>SUM(N47:N54)</f>
        <v>0</v>
      </c>
      <c r="O55" s="153">
        <f>SUM(O47:O54)</f>
        <v>0</v>
      </c>
      <c r="P55" s="161"/>
      <c r="Q55" s="157"/>
    </row>
    <row r="56" spans="1:17" ht="13.5" thickBot="1" x14ac:dyDescent="0.25">
      <c r="A56" s="9" t="s">
        <v>25</v>
      </c>
      <c r="B56" s="136">
        <f>B55+B45+B39</f>
        <v>0</v>
      </c>
      <c r="C56" s="153">
        <f>SUM(C39,C45,C55)</f>
        <v>0</v>
      </c>
      <c r="D56" s="161"/>
      <c r="E56" s="157"/>
      <c r="F56" s="136">
        <f>F55+F45+F39</f>
        <v>0</v>
      </c>
      <c r="G56" s="153">
        <f>SUM(G39,G45,G55)</f>
        <v>0</v>
      </c>
      <c r="H56" s="161"/>
      <c r="I56" s="157"/>
      <c r="J56" s="136">
        <f>J55+J45+J39</f>
        <v>0</v>
      </c>
      <c r="K56" s="153">
        <f>SUM(K39,K45,K55)</f>
        <v>0</v>
      </c>
      <c r="L56" s="161"/>
      <c r="M56" s="157"/>
      <c r="N56" s="171">
        <f>N55+N45+N39</f>
        <v>0</v>
      </c>
      <c r="O56" s="153">
        <f>SUM(O39,O45,O55)</f>
        <v>0</v>
      </c>
      <c r="P56" s="161"/>
      <c r="Q56" s="157"/>
    </row>
    <row r="57" spans="1:17" ht="13.5" thickBot="1" x14ac:dyDescent="0.25">
      <c r="A57" s="4" t="s">
        <v>9</v>
      </c>
      <c r="B57" s="4"/>
    </row>
    <row r="58" spans="1:17" ht="36" customHeight="1" x14ac:dyDescent="0.2">
      <c r="A58" s="373" t="s">
        <v>87</v>
      </c>
      <c r="B58" s="396"/>
      <c r="C58" s="396"/>
      <c r="D58" s="396"/>
      <c r="E58" s="396"/>
      <c r="F58" s="396"/>
      <c r="G58" s="396"/>
      <c r="H58" s="396"/>
      <c r="I58" s="396"/>
      <c r="J58" s="396"/>
      <c r="K58" s="396"/>
      <c r="L58" s="396"/>
      <c r="M58" s="396"/>
      <c r="N58" s="396"/>
      <c r="O58" s="396"/>
      <c r="P58" s="396"/>
      <c r="Q58" s="397"/>
    </row>
    <row r="59" spans="1:17" ht="29.25" customHeight="1" x14ac:dyDescent="0.2">
      <c r="A59" s="376" t="s">
        <v>146</v>
      </c>
      <c r="B59" s="377"/>
      <c r="C59" s="377"/>
      <c r="D59" s="377"/>
      <c r="E59" s="377"/>
      <c r="F59" s="377"/>
      <c r="G59" s="377"/>
      <c r="H59" s="377"/>
      <c r="I59" s="377"/>
      <c r="J59" s="377"/>
      <c r="K59" s="377"/>
      <c r="L59" s="377"/>
      <c r="M59" s="377"/>
      <c r="N59" s="377"/>
      <c r="O59" s="377"/>
      <c r="P59" s="377"/>
      <c r="Q59" s="378"/>
    </row>
    <row r="60" spans="1:17" ht="29.25" customHeight="1" thickBot="1" x14ac:dyDescent="0.25">
      <c r="A60" s="370"/>
      <c r="B60" s="371"/>
      <c r="C60" s="371"/>
      <c r="D60" s="371"/>
      <c r="E60" s="371"/>
      <c r="F60" s="371"/>
      <c r="G60" s="371"/>
      <c r="H60" s="371"/>
      <c r="I60" s="371"/>
      <c r="J60" s="371"/>
      <c r="K60" s="371"/>
      <c r="L60" s="371"/>
      <c r="M60" s="371"/>
      <c r="N60" s="371"/>
      <c r="O60" s="371"/>
      <c r="P60" s="371"/>
      <c r="Q60" s="372"/>
    </row>
    <row r="78" spans="1:2" x14ac:dyDescent="0.2">
      <c r="A78" s="38"/>
      <c r="B78" s="38"/>
    </row>
  </sheetData>
  <mergeCells count="27">
    <mergeCell ref="A59:Q59"/>
    <mergeCell ref="A60:Q60"/>
    <mergeCell ref="M6:M7"/>
    <mergeCell ref="N6:N7"/>
    <mergeCell ref="O6:O7"/>
    <mergeCell ref="P6:P7"/>
    <mergeCell ref="Q6:Q7"/>
    <mergeCell ref="B6:B7"/>
    <mergeCell ref="C6:C7"/>
    <mergeCell ref="D6:D7"/>
    <mergeCell ref="E6:E7"/>
    <mergeCell ref="A58:Q58"/>
    <mergeCell ref="B5:E5"/>
    <mergeCell ref="B33:E33"/>
    <mergeCell ref="F5:I5"/>
    <mergeCell ref="J5:L5"/>
    <mergeCell ref="N5:Q5"/>
    <mergeCell ref="F33:I33"/>
    <mergeCell ref="J33:M33"/>
    <mergeCell ref="N33:Q33"/>
    <mergeCell ref="F6:F7"/>
    <mergeCell ref="G6:G7"/>
    <mergeCell ref="H6:H7"/>
    <mergeCell ref="I6:I7"/>
    <mergeCell ref="J6:J7"/>
    <mergeCell ref="K6:K7"/>
    <mergeCell ref="L6:L7"/>
  </mergeCells>
  <pageMargins left="0.25" right="0.25" top="0.75" bottom="0.75" header="0.3" footer="0.3"/>
  <pageSetup paperSize="5" scale="80" orientation="landscape" r:id="rId1"/>
  <headerFooter>
    <oddHeader>&amp;LRFP #TCAS-2020-01-BH
Pretrial Risk Assessment Application for the Superior Courts of California
Exhibit 5 - Cost Matrix for Small, Medium, and Large Courts</oddHeader>
    <oddFooter>&amp;C&amp;A&amp;RPage &amp;P of &amp;N</oddFooter>
  </headerFooter>
  <rowBreaks count="1" manualBreakCount="1">
    <brk id="30" max="16383" man="1"/>
  </rowBreaks>
  <ignoredErrors>
    <ignoredError sqref="H15"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82"/>
  <sheetViews>
    <sheetView zoomScale="80" zoomScaleNormal="80" zoomScaleSheetLayoutView="100" workbookViewId="0">
      <selection activeCell="B2" sqref="B2"/>
    </sheetView>
  </sheetViews>
  <sheetFormatPr defaultColWidth="8.85546875" defaultRowHeight="12.75" x14ac:dyDescent="0.2"/>
  <cols>
    <col min="1" max="1" width="43.85546875" customWidth="1"/>
    <col min="2" max="2" width="10.5703125" customWidth="1"/>
    <col min="3" max="3" width="8.140625" customWidth="1"/>
    <col min="4" max="4" width="10.7109375" customWidth="1"/>
    <col min="5" max="5" width="14" customWidth="1"/>
    <col min="6" max="6" width="10.7109375" customWidth="1"/>
    <col min="7" max="7" width="8.140625" customWidth="1"/>
    <col min="8" max="8" width="10.7109375" customWidth="1"/>
    <col min="9" max="9" width="14" customWidth="1"/>
    <col min="10" max="10" width="10.7109375" customWidth="1"/>
    <col min="11" max="11" width="7.7109375" customWidth="1"/>
    <col min="12" max="12" width="10.7109375" customWidth="1"/>
    <col min="13" max="13" width="14" customWidth="1"/>
    <col min="14" max="14" width="10.28515625" customWidth="1"/>
    <col min="15" max="15" width="9.140625" customWidth="1"/>
    <col min="16" max="16" width="10.7109375" customWidth="1"/>
    <col min="17" max="17" width="14" customWidth="1"/>
    <col min="18" max="18" width="8.85546875" customWidth="1"/>
  </cols>
  <sheetData>
    <row r="1" spans="1:17" ht="15.75" x14ac:dyDescent="0.25">
      <c r="A1" s="93" t="s">
        <v>35</v>
      </c>
      <c r="B1" s="93" t="s">
        <v>103</v>
      </c>
      <c r="C1" s="12"/>
      <c r="D1" s="12"/>
      <c r="E1" s="12"/>
      <c r="F1" s="12"/>
      <c r="G1" s="12"/>
      <c r="H1" s="12"/>
      <c r="I1" s="131" t="s">
        <v>82</v>
      </c>
      <c r="J1" s="12"/>
      <c r="K1" s="132" t="str">
        <f>Summary!B1</f>
        <v>{Insert Company Name}</v>
      </c>
      <c r="L1" s="12"/>
      <c r="M1" s="12"/>
      <c r="N1" s="12"/>
      <c r="O1" s="12"/>
      <c r="P1" s="12"/>
      <c r="Q1" s="12"/>
    </row>
    <row r="2" spans="1:17" ht="31.5" x14ac:dyDescent="0.25">
      <c r="A2" s="44" t="s">
        <v>8</v>
      </c>
      <c r="B2" s="44"/>
    </row>
    <row r="3" spans="1:17" x14ac:dyDescent="0.2">
      <c r="O3" s="1"/>
    </row>
    <row r="4" spans="1:17" ht="13.5" thickBot="1" x14ac:dyDescent="0.25">
      <c r="A4" s="2" t="s">
        <v>108</v>
      </c>
      <c r="B4" s="2"/>
      <c r="O4" s="1"/>
    </row>
    <row r="5" spans="1:17" ht="13.5" thickBot="1" x14ac:dyDescent="0.25">
      <c r="A5" s="7" t="s">
        <v>2</v>
      </c>
      <c r="B5" s="384" t="s">
        <v>3</v>
      </c>
      <c r="C5" s="385"/>
      <c r="D5" s="385"/>
      <c r="E5" s="386"/>
      <c r="F5" s="381" t="s">
        <v>109</v>
      </c>
      <c r="G5" s="382"/>
      <c r="H5" s="382"/>
      <c r="I5" s="383"/>
      <c r="J5" s="381" t="s">
        <v>110</v>
      </c>
      <c r="K5" s="382"/>
      <c r="L5" s="382"/>
      <c r="M5" s="11"/>
      <c r="N5" s="387" t="s">
        <v>7</v>
      </c>
      <c r="O5" s="385"/>
      <c r="P5" s="385"/>
      <c r="Q5" s="386"/>
    </row>
    <row r="6" spans="1:17" s="5" customFormat="1" ht="15" customHeight="1" thickBot="1" x14ac:dyDescent="0.25">
      <c r="A6" s="6" t="s">
        <v>17</v>
      </c>
      <c r="B6" s="388" t="s">
        <v>47</v>
      </c>
      <c r="C6" s="390" t="s">
        <v>18</v>
      </c>
      <c r="D6" s="392" t="s">
        <v>19</v>
      </c>
      <c r="E6" s="394" t="s">
        <v>20</v>
      </c>
      <c r="F6" s="388" t="s">
        <v>47</v>
      </c>
      <c r="G6" s="390" t="s">
        <v>18</v>
      </c>
      <c r="H6" s="392" t="s">
        <v>19</v>
      </c>
      <c r="I6" s="394" t="s">
        <v>20</v>
      </c>
      <c r="J6" s="388" t="s">
        <v>47</v>
      </c>
      <c r="K6" s="390" t="s">
        <v>18</v>
      </c>
      <c r="L6" s="392" t="s">
        <v>19</v>
      </c>
      <c r="M6" s="394" t="s">
        <v>20</v>
      </c>
      <c r="N6" s="388" t="s">
        <v>47</v>
      </c>
      <c r="O6" s="390" t="s">
        <v>18</v>
      </c>
      <c r="P6" s="392" t="s">
        <v>19</v>
      </c>
      <c r="Q6" s="394" t="s">
        <v>20</v>
      </c>
    </row>
    <row r="7" spans="1:17" s="5" customFormat="1" ht="15" customHeight="1" thickBot="1" x14ac:dyDescent="0.25">
      <c r="A7" s="95"/>
      <c r="B7" s="389"/>
      <c r="C7" s="391"/>
      <c r="D7" s="393"/>
      <c r="E7" s="395"/>
      <c r="F7" s="389"/>
      <c r="G7" s="391"/>
      <c r="H7" s="393"/>
      <c r="I7" s="395"/>
      <c r="J7" s="389"/>
      <c r="K7" s="391"/>
      <c r="L7" s="393"/>
      <c r="M7" s="395"/>
      <c r="N7" s="389"/>
      <c r="O7" s="391"/>
      <c r="P7" s="393"/>
      <c r="Q7" s="395"/>
    </row>
    <row r="8" spans="1:17" ht="15" customHeight="1" x14ac:dyDescent="0.2">
      <c r="A8" s="53" t="s">
        <v>36</v>
      </c>
      <c r="B8" s="189"/>
      <c r="C8" s="96" t="s">
        <v>9</v>
      </c>
      <c r="D8" s="50"/>
      <c r="E8" s="51"/>
      <c r="F8" s="124"/>
      <c r="G8" s="188"/>
      <c r="H8" s="110"/>
      <c r="I8" s="111"/>
      <c r="J8" s="124"/>
      <c r="K8" s="188"/>
      <c r="L8" s="110"/>
      <c r="M8" s="111"/>
      <c r="N8" s="124"/>
      <c r="O8" s="185"/>
      <c r="P8" s="112"/>
      <c r="Q8" s="113"/>
    </row>
    <row r="9" spans="1:17" ht="15" customHeight="1" x14ac:dyDescent="0.2">
      <c r="A9" s="36" t="s">
        <v>29</v>
      </c>
      <c r="B9" s="150"/>
      <c r="C9" s="164"/>
      <c r="D9" s="252">
        <v>0</v>
      </c>
      <c r="E9" s="51">
        <f>(B9*C9)*D9</f>
        <v>0</v>
      </c>
      <c r="F9" s="150"/>
      <c r="G9" s="164"/>
      <c r="H9" s="252">
        <v>0</v>
      </c>
      <c r="I9" s="51">
        <f>(F9*G9)*H9</f>
        <v>0</v>
      </c>
      <c r="J9" s="150"/>
      <c r="K9" s="150"/>
      <c r="L9" s="252">
        <v>0</v>
      </c>
      <c r="M9" s="51">
        <f>(J9*K9)*L9</f>
        <v>0</v>
      </c>
      <c r="N9" s="150"/>
      <c r="O9" s="150"/>
      <c r="P9" s="252">
        <v>0</v>
      </c>
      <c r="Q9" s="51">
        <f>(N9*O9)*P9</f>
        <v>0</v>
      </c>
    </row>
    <row r="10" spans="1:17" ht="25.5" x14ac:dyDescent="0.2">
      <c r="A10" s="41" t="s">
        <v>45</v>
      </c>
      <c r="B10" s="150"/>
      <c r="C10" s="150"/>
      <c r="D10" s="145">
        <f>D9</f>
        <v>0</v>
      </c>
      <c r="E10" s="51">
        <f t="shared" ref="E10:E11" si="0">(B10*C10)*D10</f>
        <v>0</v>
      </c>
      <c r="F10" s="150"/>
      <c r="G10" s="150"/>
      <c r="H10" s="145">
        <f>H9</f>
        <v>0</v>
      </c>
      <c r="I10" s="51">
        <f t="shared" ref="I10:I11" si="1">(F10*G10)*H10</f>
        <v>0</v>
      </c>
      <c r="J10" s="150"/>
      <c r="K10" s="150"/>
      <c r="L10" s="145">
        <f>L9</f>
        <v>0</v>
      </c>
      <c r="M10" s="51">
        <f t="shared" ref="M10:M11" si="2">(J10*K10)*L10</f>
        <v>0</v>
      </c>
      <c r="N10" s="150"/>
      <c r="O10" s="150"/>
      <c r="P10" s="145">
        <f>P9</f>
        <v>0</v>
      </c>
      <c r="Q10" s="51">
        <f t="shared" ref="Q10:Q11" si="3">(N10*O10)*P10</f>
        <v>0</v>
      </c>
    </row>
    <row r="11" spans="1:17" ht="15" customHeight="1" thickBot="1" x14ac:dyDescent="0.25">
      <c r="A11" s="39" t="s">
        <v>119</v>
      </c>
      <c r="B11" s="150"/>
      <c r="C11" s="150"/>
      <c r="D11" s="145">
        <f>D10</f>
        <v>0</v>
      </c>
      <c r="E11" s="51">
        <f t="shared" si="0"/>
        <v>0</v>
      </c>
      <c r="F11" s="150"/>
      <c r="G11" s="150"/>
      <c r="H11" s="145">
        <f>H10</f>
        <v>0</v>
      </c>
      <c r="I11" s="51">
        <f t="shared" si="1"/>
        <v>0</v>
      </c>
      <c r="J11" s="150"/>
      <c r="K11" s="150"/>
      <c r="L11" s="145">
        <f>L10</f>
        <v>0</v>
      </c>
      <c r="M11" s="51">
        <f t="shared" si="2"/>
        <v>0</v>
      </c>
      <c r="N11" s="150"/>
      <c r="O11" s="150"/>
      <c r="P11" s="145">
        <f>P10</f>
        <v>0</v>
      </c>
      <c r="Q11" s="51">
        <f t="shared" si="3"/>
        <v>0</v>
      </c>
    </row>
    <row r="12" spans="1:17" ht="15" customHeight="1" thickBot="1" x14ac:dyDescent="0.25">
      <c r="A12" s="9" t="s">
        <v>23</v>
      </c>
      <c r="B12" s="144">
        <f>SUM(B9:B11)</f>
        <v>0</v>
      </c>
      <c r="C12" s="165">
        <f>SUM(C9:C11)</f>
        <v>0</v>
      </c>
      <c r="D12" s="10"/>
      <c r="E12" s="49">
        <f>SUM(E9:E11)</f>
        <v>0</v>
      </c>
      <c r="F12" s="144">
        <f>SUM(F9:F11)</f>
        <v>0</v>
      </c>
      <c r="G12" s="165">
        <f>SUM(G9:G11)</f>
        <v>0</v>
      </c>
      <c r="H12" s="10"/>
      <c r="I12" s="49">
        <f>SUM(I9:I11)</f>
        <v>0</v>
      </c>
      <c r="J12" s="144">
        <f>SUM(J9:J11)</f>
        <v>0</v>
      </c>
      <c r="K12" s="165">
        <f>SUM(K9:K11)</f>
        <v>0</v>
      </c>
      <c r="L12" s="10"/>
      <c r="M12" s="49">
        <f>SUM(M9:M11)</f>
        <v>0</v>
      </c>
      <c r="N12" s="144">
        <f>SUM(N9:N11)</f>
        <v>0</v>
      </c>
      <c r="O12" s="165">
        <f>SUM(O9:O11)</f>
        <v>0</v>
      </c>
      <c r="P12" s="10"/>
      <c r="Q12" s="49">
        <f>SUM(Q9:Q11)</f>
        <v>0</v>
      </c>
    </row>
    <row r="13" spans="1:17" ht="15" customHeight="1" x14ac:dyDescent="0.2">
      <c r="A13" s="53" t="s">
        <v>37</v>
      </c>
      <c r="B13" s="187"/>
      <c r="C13" s="164"/>
      <c r="D13" s="50"/>
      <c r="E13" s="51"/>
      <c r="F13" s="187"/>
      <c r="G13" s="164"/>
      <c r="H13" s="50"/>
      <c r="I13" s="51"/>
      <c r="J13" s="187"/>
      <c r="K13" s="164"/>
      <c r="L13" s="50"/>
      <c r="M13" s="51"/>
      <c r="N13" s="187"/>
      <c r="O13" s="164"/>
      <c r="P13" s="50"/>
      <c r="Q13" s="51"/>
    </row>
    <row r="14" spans="1:17" ht="15" customHeight="1" x14ac:dyDescent="0.2">
      <c r="A14" s="36" t="s">
        <v>27</v>
      </c>
      <c r="B14" s="150"/>
      <c r="C14" s="150"/>
      <c r="D14" s="145">
        <f>D9</f>
        <v>0</v>
      </c>
      <c r="E14" s="51">
        <f>(B14*C14)*D14</f>
        <v>0</v>
      </c>
      <c r="F14" s="150"/>
      <c r="G14" s="150"/>
      <c r="H14" s="145">
        <f>H9</f>
        <v>0</v>
      </c>
      <c r="I14" s="51">
        <f t="shared" ref="I14:I16" si="4">(F14*G14)*H14</f>
        <v>0</v>
      </c>
      <c r="J14" s="150"/>
      <c r="K14" s="150"/>
      <c r="L14" s="145">
        <f>L9</f>
        <v>0</v>
      </c>
      <c r="M14" s="51">
        <f t="shared" ref="M14:M16" si="5">(J14*K14)*L14</f>
        <v>0</v>
      </c>
      <c r="N14" s="150"/>
      <c r="O14" s="150"/>
      <c r="P14" s="145">
        <f>P9</f>
        <v>0</v>
      </c>
      <c r="Q14" s="51">
        <f t="shared" ref="Q14:Q16" si="6">(N14*O14)*P14</f>
        <v>0</v>
      </c>
    </row>
    <row r="15" spans="1:17" ht="15" customHeight="1" x14ac:dyDescent="0.2">
      <c r="A15" s="39" t="s">
        <v>46</v>
      </c>
      <c r="B15" s="150"/>
      <c r="C15" s="150"/>
      <c r="D15" s="145">
        <f t="shared" ref="D15:D16" si="7">D14</f>
        <v>0</v>
      </c>
      <c r="E15" s="51">
        <f t="shared" ref="E15" si="8">(B15*C15)*D15</f>
        <v>0</v>
      </c>
      <c r="F15" s="150"/>
      <c r="G15" s="150"/>
      <c r="H15" s="145">
        <f t="shared" ref="H15:H16" si="9">H14</f>
        <v>0</v>
      </c>
      <c r="I15" s="51">
        <f t="shared" si="4"/>
        <v>0</v>
      </c>
      <c r="J15" s="150"/>
      <c r="K15" s="150"/>
      <c r="L15" s="145">
        <f t="shared" ref="L15:L16" si="10">L14</f>
        <v>0</v>
      </c>
      <c r="M15" s="51">
        <f t="shared" si="5"/>
        <v>0</v>
      </c>
      <c r="N15" s="150"/>
      <c r="O15" s="150"/>
      <c r="P15" s="145">
        <f t="shared" ref="P15:P16" si="11">P14</f>
        <v>0</v>
      </c>
      <c r="Q15" s="51">
        <f t="shared" si="6"/>
        <v>0</v>
      </c>
    </row>
    <row r="16" spans="1:17" ht="13.5" thickBot="1" x14ac:dyDescent="0.25">
      <c r="A16" s="36" t="s">
        <v>28</v>
      </c>
      <c r="B16" s="150"/>
      <c r="C16" s="150"/>
      <c r="D16" s="145">
        <f t="shared" si="7"/>
        <v>0</v>
      </c>
      <c r="E16" s="51">
        <f>(B16*C16)*D16</f>
        <v>0</v>
      </c>
      <c r="F16" s="150"/>
      <c r="G16" s="150"/>
      <c r="H16" s="145">
        <f t="shared" si="9"/>
        <v>0</v>
      </c>
      <c r="I16" s="51">
        <f t="shared" si="4"/>
        <v>0</v>
      </c>
      <c r="J16" s="150"/>
      <c r="K16" s="150"/>
      <c r="L16" s="145">
        <f t="shared" si="10"/>
        <v>0</v>
      </c>
      <c r="M16" s="51">
        <f t="shared" si="5"/>
        <v>0</v>
      </c>
      <c r="N16" s="150"/>
      <c r="O16" s="150"/>
      <c r="P16" s="145">
        <f t="shared" si="11"/>
        <v>0</v>
      </c>
      <c r="Q16" s="51">
        <f t="shared" si="6"/>
        <v>0</v>
      </c>
    </row>
    <row r="17" spans="1:17" ht="13.5" thickBot="1" x14ac:dyDescent="0.25">
      <c r="A17" s="9" t="s">
        <v>22</v>
      </c>
      <c r="B17" s="144">
        <f>SUM(B14:B16)</f>
        <v>0</v>
      </c>
      <c r="C17" s="165">
        <f>SUM(C14:C16)</f>
        <v>0</v>
      </c>
      <c r="D17" s="10"/>
      <c r="E17" s="146">
        <f>SUM(E14:E16)</f>
        <v>0</v>
      </c>
      <c r="F17" s="144">
        <f>SUM(F14:F16)</f>
        <v>0</v>
      </c>
      <c r="G17" s="165">
        <f>SUM(G14:G16)</f>
        <v>0</v>
      </c>
      <c r="H17" s="10"/>
      <c r="I17" s="146">
        <f>SUM(I14:I16)</f>
        <v>0</v>
      </c>
      <c r="J17" s="144">
        <f>SUM(J14:J16)</f>
        <v>0</v>
      </c>
      <c r="K17" s="165">
        <f>SUM(K14:K16)</f>
        <v>0</v>
      </c>
      <c r="L17" s="10"/>
      <c r="M17" s="146">
        <f>SUM(M14:M16)</f>
        <v>0</v>
      </c>
      <c r="N17" s="144">
        <f>SUM(N14:N16)</f>
        <v>0</v>
      </c>
      <c r="O17" s="165">
        <f>SUM(O14:O16)</f>
        <v>0</v>
      </c>
      <c r="P17" s="10"/>
      <c r="Q17" s="146">
        <f>SUM(Q14:Q16)</f>
        <v>0</v>
      </c>
    </row>
    <row r="18" spans="1:17" x14ac:dyDescent="0.2">
      <c r="A18" s="54" t="s">
        <v>26</v>
      </c>
      <c r="B18" s="187"/>
      <c r="C18" s="164"/>
      <c r="D18" s="50"/>
      <c r="E18" s="51"/>
      <c r="F18" s="187"/>
      <c r="G18" s="164"/>
      <c r="H18" s="50"/>
      <c r="I18" s="51"/>
      <c r="J18" s="187"/>
      <c r="K18" s="164"/>
      <c r="L18" s="50"/>
      <c r="M18" s="51"/>
      <c r="N18" s="187"/>
      <c r="O18" s="164"/>
      <c r="P18" s="50"/>
      <c r="Q18" s="51"/>
    </row>
    <row r="19" spans="1:17" x14ac:dyDescent="0.2">
      <c r="A19" s="36" t="s">
        <v>51</v>
      </c>
      <c r="B19" s="150"/>
      <c r="C19" s="150"/>
      <c r="D19" s="145">
        <f>D9</f>
        <v>0</v>
      </c>
      <c r="E19" s="51">
        <f t="shared" ref="E19:E26" si="12">(B19*C19)*D19</f>
        <v>0</v>
      </c>
      <c r="F19" s="150"/>
      <c r="G19" s="150"/>
      <c r="H19" s="145">
        <f>H9</f>
        <v>0</v>
      </c>
      <c r="I19" s="51">
        <f t="shared" ref="I19:I26" si="13">(F19*G19)*H19</f>
        <v>0</v>
      </c>
      <c r="J19" s="150"/>
      <c r="K19" s="150"/>
      <c r="L19" s="145">
        <f>L9</f>
        <v>0</v>
      </c>
      <c r="M19" s="51">
        <f t="shared" ref="M19:M26" si="14">(J19*K19)*L19</f>
        <v>0</v>
      </c>
      <c r="N19" s="150"/>
      <c r="O19" s="150"/>
      <c r="P19" s="145">
        <f>P9</f>
        <v>0</v>
      </c>
      <c r="Q19" s="51">
        <f t="shared" ref="Q19:Q26" si="15">(N19*O19)*P19</f>
        <v>0</v>
      </c>
    </row>
    <row r="20" spans="1:17" x14ac:dyDescent="0.2">
      <c r="A20" s="36" t="s">
        <v>31</v>
      </c>
      <c r="B20" s="150"/>
      <c r="C20" s="150"/>
      <c r="D20" s="145">
        <f>D19</f>
        <v>0</v>
      </c>
      <c r="E20" s="51">
        <f t="shared" si="12"/>
        <v>0</v>
      </c>
      <c r="F20" s="150"/>
      <c r="G20" s="150"/>
      <c r="H20" s="145">
        <f>H19</f>
        <v>0</v>
      </c>
      <c r="I20" s="51">
        <f t="shared" si="13"/>
        <v>0</v>
      </c>
      <c r="J20" s="150"/>
      <c r="K20" s="150"/>
      <c r="L20" s="145">
        <f>L19</f>
        <v>0</v>
      </c>
      <c r="M20" s="51">
        <f t="shared" si="14"/>
        <v>0</v>
      </c>
      <c r="N20" s="150"/>
      <c r="O20" s="150"/>
      <c r="P20" s="145">
        <f>P19</f>
        <v>0</v>
      </c>
      <c r="Q20" s="51">
        <f t="shared" si="15"/>
        <v>0</v>
      </c>
    </row>
    <row r="21" spans="1:17" x14ac:dyDescent="0.2">
      <c r="A21" s="39" t="s">
        <v>66</v>
      </c>
      <c r="B21" s="150"/>
      <c r="C21" s="150"/>
      <c r="D21" s="145">
        <f t="shared" ref="D21:D26" si="16">D20</f>
        <v>0</v>
      </c>
      <c r="E21" s="51">
        <f t="shared" si="12"/>
        <v>0</v>
      </c>
      <c r="F21" s="150"/>
      <c r="G21" s="150"/>
      <c r="H21" s="145">
        <f t="shared" ref="H21:H26" si="17">H20</f>
        <v>0</v>
      </c>
      <c r="I21" s="51">
        <f t="shared" si="13"/>
        <v>0</v>
      </c>
      <c r="J21" s="150"/>
      <c r="K21" s="150"/>
      <c r="L21" s="145">
        <f t="shared" ref="L21:L26" si="18">L20</f>
        <v>0</v>
      </c>
      <c r="M21" s="51">
        <f t="shared" si="14"/>
        <v>0</v>
      </c>
      <c r="N21" s="150"/>
      <c r="O21" s="150"/>
      <c r="P21" s="145">
        <f t="shared" ref="P21:P26" si="19">P20</f>
        <v>0</v>
      </c>
      <c r="Q21" s="51">
        <f t="shared" si="15"/>
        <v>0</v>
      </c>
    </row>
    <row r="22" spans="1:17" x14ac:dyDescent="0.2">
      <c r="A22" s="36" t="s">
        <v>30</v>
      </c>
      <c r="B22" s="150"/>
      <c r="C22" s="150"/>
      <c r="D22" s="145">
        <f t="shared" si="16"/>
        <v>0</v>
      </c>
      <c r="E22" s="51">
        <f t="shared" si="12"/>
        <v>0</v>
      </c>
      <c r="F22" s="150"/>
      <c r="G22" s="150"/>
      <c r="H22" s="145">
        <f t="shared" si="17"/>
        <v>0</v>
      </c>
      <c r="I22" s="51">
        <f t="shared" si="13"/>
        <v>0</v>
      </c>
      <c r="J22" s="150"/>
      <c r="K22" s="150"/>
      <c r="L22" s="145">
        <f t="shared" si="18"/>
        <v>0</v>
      </c>
      <c r="M22" s="51">
        <f t="shared" si="14"/>
        <v>0</v>
      </c>
      <c r="N22" s="150"/>
      <c r="O22" s="150"/>
      <c r="P22" s="145">
        <f t="shared" si="19"/>
        <v>0</v>
      </c>
      <c r="Q22" s="51">
        <f t="shared" si="15"/>
        <v>0</v>
      </c>
    </row>
    <row r="23" spans="1:17" x14ac:dyDescent="0.2">
      <c r="A23" s="36" t="s">
        <v>32</v>
      </c>
      <c r="B23" s="150"/>
      <c r="C23" s="150"/>
      <c r="D23" s="145">
        <f t="shared" si="16"/>
        <v>0</v>
      </c>
      <c r="E23" s="51">
        <f t="shared" si="12"/>
        <v>0</v>
      </c>
      <c r="F23" s="150"/>
      <c r="G23" s="150"/>
      <c r="H23" s="145">
        <f t="shared" si="17"/>
        <v>0</v>
      </c>
      <c r="I23" s="51">
        <f t="shared" si="13"/>
        <v>0</v>
      </c>
      <c r="J23" s="150"/>
      <c r="K23" s="150"/>
      <c r="L23" s="145">
        <f t="shared" si="18"/>
        <v>0</v>
      </c>
      <c r="M23" s="51">
        <f t="shared" si="14"/>
        <v>0</v>
      </c>
      <c r="N23" s="150"/>
      <c r="O23" s="150"/>
      <c r="P23" s="145">
        <f t="shared" si="19"/>
        <v>0</v>
      </c>
      <c r="Q23" s="51">
        <f t="shared" si="15"/>
        <v>0</v>
      </c>
    </row>
    <row r="24" spans="1:17" x14ac:dyDescent="0.2">
      <c r="A24" s="36" t="s">
        <v>33</v>
      </c>
      <c r="B24" s="150"/>
      <c r="C24" s="150"/>
      <c r="D24" s="145">
        <f t="shared" si="16"/>
        <v>0</v>
      </c>
      <c r="E24" s="51">
        <f t="shared" si="12"/>
        <v>0</v>
      </c>
      <c r="F24" s="150"/>
      <c r="G24" s="150"/>
      <c r="H24" s="145">
        <f t="shared" si="17"/>
        <v>0</v>
      </c>
      <c r="I24" s="51">
        <f t="shared" si="13"/>
        <v>0</v>
      </c>
      <c r="J24" s="150"/>
      <c r="K24" s="150"/>
      <c r="L24" s="145">
        <f t="shared" si="18"/>
        <v>0</v>
      </c>
      <c r="M24" s="51">
        <f t="shared" si="14"/>
        <v>0</v>
      </c>
      <c r="N24" s="150"/>
      <c r="O24" s="150"/>
      <c r="P24" s="145">
        <f t="shared" si="19"/>
        <v>0</v>
      </c>
      <c r="Q24" s="51">
        <f t="shared" si="15"/>
        <v>0</v>
      </c>
    </row>
    <row r="25" spans="1:17" x14ac:dyDescent="0.2">
      <c r="A25" s="37" t="s">
        <v>6</v>
      </c>
      <c r="B25" s="150"/>
      <c r="C25" s="150"/>
      <c r="D25" s="145">
        <f t="shared" si="16"/>
        <v>0</v>
      </c>
      <c r="E25" s="51">
        <f t="shared" si="12"/>
        <v>0</v>
      </c>
      <c r="F25" s="150"/>
      <c r="G25" s="150"/>
      <c r="H25" s="145">
        <f t="shared" si="17"/>
        <v>0</v>
      </c>
      <c r="I25" s="51">
        <f t="shared" si="13"/>
        <v>0</v>
      </c>
      <c r="J25" s="150"/>
      <c r="K25" s="150"/>
      <c r="L25" s="145">
        <f t="shared" si="18"/>
        <v>0</v>
      </c>
      <c r="M25" s="51">
        <f t="shared" si="14"/>
        <v>0</v>
      </c>
      <c r="N25" s="150"/>
      <c r="O25" s="150"/>
      <c r="P25" s="145">
        <f t="shared" si="19"/>
        <v>0</v>
      </c>
      <c r="Q25" s="51">
        <f t="shared" si="15"/>
        <v>0</v>
      </c>
    </row>
    <row r="26" spans="1:17" ht="13.5" thickBot="1" x14ac:dyDescent="0.25">
      <c r="A26" s="52" t="s">
        <v>4</v>
      </c>
      <c r="B26" s="184"/>
      <c r="C26" s="166"/>
      <c r="D26" s="145">
        <f t="shared" si="16"/>
        <v>0</v>
      </c>
      <c r="E26" s="51">
        <f t="shared" si="12"/>
        <v>0</v>
      </c>
      <c r="F26" s="184"/>
      <c r="G26" s="166"/>
      <c r="H26" s="145">
        <f t="shared" si="17"/>
        <v>0</v>
      </c>
      <c r="I26" s="51">
        <f t="shared" si="13"/>
        <v>0</v>
      </c>
      <c r="J26" s="150"/>
      <c r="K26" s="164"/>
      <c r="L26" s="145">
        <f t="shared" si="18"/>
        <v>0</v>
      </c>
      <c r="M26" s="51">
        <f t="shared" si="14"/>
        <v>0</v>
      </c>
      <c r="N26" s="184"/>
      <c r="O26" s="166"/>
      <c r="P26" s="145">
        <f t="shared" si="19"/>
        <v>0</v>
      </c>
      <c r="Q26" s="51">
        <f t="shared" si="15"/>
        <v>0</v>
      </c>
    </row>
    <row r="27" spans="1:17" ht="13.5" thickBot="1" x14ac:dyDescent="0.25">
      <c r="A27" s="9" t="s">
        <v>24</v>
      </c>
      <c r="B27" s="135">
        <f>SUM(B19:B26)</f>
        <v>0</v>
      </c>
      <c r="C27" s="165">
        <f>SUM(C19:C25)</f>
        <v>0</v>
      </c>
      <c r="D27" s="162"/>
      <c r="E27" s="35">
        <f>SUM(E19:E26)</f>
        <v>0</v>
      </c>
      <c r="F27" s="135">
        <f>SUM(F19:F26)</f>
        <v>0</v>
      </c>
      <c r="G27" s="165">
        <f>SUM(G19:G25)</f>
        <v>0</v>
      </c>
      <c r="H27" s="162"/>
      <c r="I27" s="35">
        <f>SUM(I19:I26)</f>
        <v>0</v>
      </c>
      <c r="J27" s="135">
        <f>SUM(J19:J26)</f>
        <v>0</v>
      </c>
      <c r="K27" s="165">
        <f>SUM(K19:K25)</f>
        <v>0</v>
      </c>
      <c r="L27" s="162"/>
      <c r="M27" s="35">
        <f>SUM(M19:M26)</f>
        <v>0</v>
      </c>
      <c r="N27" s="135">
        <f>SUM(N19:N26)</f>
        <v>0</v>
      </c>
      <c r="O27" s="165">
        <f>SUM(O19:O25)</f>
        <v>0</v>
      </c>
      <c r="P27" s="162"/>
      <c r="Q27" s="35">
        <f>SUM(Q19:Q26)</f>
        <v>0</v>
      </c>
    </row>
    <row r="28" spans="1:17" ht="13.5" thickBot="1" x14ac:dyDescent="0.25">
      <c r="A28" s="9" t="s">
        <v>25</v>
      </c>
      <c r="B28" s="136">
        <f>B27+B17+B12</f>
        <v>0</v>
      </c>
      <c r="C28" s="142">
        <f>SUM(C12,C17,C27)</f>
        <v>0</v>
      </c>
      <c r="D28" s="162"/>
      <c r="E28" s="35">
        <f>SUM(E12,E17,E27)</f>
        <v>0</v>
      </c>
      <c r="F28" s="136">
        <f>F27+F17+F12</f>
        <v>0</v>
      </c>
      <c r="G28" s="142">
        <f>SUM(G12,G17,G27)</f>
        <v>0</v>
      </c>
      <c r="H28" s="162"/>
      <c r="I28" s="35">
        <f>SUM(I12,I17,I27)</f>
        <v>0</v>
      </c>
      <c r="J28" s="136">
        <f>J27+J17+J12</f>
        <v>0</v>
      </c>
      <c r="K28" s="142">
        <f>SUM(K12,K17,K27)</f>
        <v>0</v>
      </c>
      <c r="L28" s="162"/>
      <c r="M28" s="35">
        <f>SUM(M12,M17,M27)</f>
        <v>0</v>
      </c>
      <c r="N28" s="136">
        <f>N27+N17+N12</f>
        <v>0</v>
      </c>
      <c r="O28" s="142">
        <f>SUM(O12,O17,O27)</f>
        <v>0</v>
      </c>
      <c r="P28" s="162"/>
      <c r="Q28" s="35">
        <f>SUM(Q12,Q17,Q27)</f>
        <v>0</v>
      </c>
    </row>
    <row r="29" spans="1:17" x14ac:dyDescent="0.2">
      <c r="A29" s="45"/>
      <c r="B29" s="45"/>
      <c r="O29" s="1"/>
    </row>
    <row r="30" spans="1:17" x14ac:dyDescent="0.2">
      <c r="A30" s="340" t="s">
        <v>21</v>
      </c>
      <c r="B30" s="45"/>
      <c r="O30" s="1"/>
    </row>
    <row r="31" spans="1:17" x14ac:dyDescent="0.2">
      <c r="A31" s="4"/>
      <c r="B31" s="4"/>
      <c r="C31" s="4"/>
      <c r="D31" s="4"/>
      <c r="E31" s="4"/>
      <c r="G31" s="4"/>
      <c r="H31" s="4"/>
      <c r="I31" s="4"/>
      <c r="K31" s="4"/>
      <c r="L31" s="4"/>
      <c r="M31" s="4"/>
      <c r="N31" s="4"/>
      <c r="O31" s="1"/>
    </row>
    <row r="32" spans="1:17" ht="13.5" thickBot="1" x14ac:dyDescent="0.25">
      <c r="A32" s="43" t="s">
        <v>141</v>
      </c>
      <c r="B32" s="43"/>
      <c r="O32" s="1"/>
    </row>
    <row r="33" spans="1:17" ht="13.5" thickBot="1" x14ac:dyDescent="0.25">
      <c r="A33" s="7" t="s">
        <v>142</v>
      </c>
      <c r="B33" s="384" t="s">
        <v>143</v>
      </c>
      <c r="C33" s="385"/>
      <c r="D33" s="385"/>
      <c r="E33" s="386"/>
      <c r="F33" s="384" t="s">
        <v>144</v>
      </c>
      <c r="G33" s="385"/>
      <c r="H33" s="385"/>
      <c r="I33" s="386"/>
      <c r="J33" s="384" t="s">
        <v>145</v>
      </c>
      <c r="K33" s="385"/>
      <c r="L33" s="385"/>
      <c r="M33" s="386"/>
      <c r="N33" s="387" t="s">
        <v>16</v>
      </c>
      <c r="O33" s="385"/>
      <c r="P33" s="385"/>
      <c r="Q33" s="386"/>
    </row>
    <row r="34" spans="1:17" ht="24.75" thickBot="1" x14ac:dyDescent="0.25">
      <c r="A34" s="116" t="s">
        <v>17</v>
      </c>
      <c r="B34" s="158" t="s">
        <v>47</v>
      </c>
      <c r="C34" s="114" t="s">
        <v>18</v>
      </c>
      <c r="D34" s="158"/>
      <c r="E34" s="154"/>
      <c r="F34" s="42" t="s">
        <v>47</v>
      </c>
      <c r="G34" s="114" t="s">
        <v>18</v>
      </c>
      <c r="H34" s="158"/>
      <c r="I34" s="154"/>
      <c r="J34" s="42" t="s">
        <v>47</v>
      </c>
      <c r="K34" s="114" t="s">
        <v>18</v>
      </c>
      <c r="L34" s="158"/>
      <c r="M34" s="154"/>
      <c r="N34" s="114" t="s">
        <v>47</v>
      </c>
      <c r="O34" s="114" t="s">
        <v>18</v>
      </c>
      <c r="P34" s="158"/>
      <c r="Q34" s="154"/>
    </row>
    <row r="35" spans="1:17" x14ac:dyDescent="0.2">
      <c r="A35" s="172" t="s">
        <v>36</v>
      </c>
      <c r="B35" s="133"/>
      <c r="C35" s="8"/>
      <c r="D35" s="159"/>
      <c r="E35" s="155"/>
      <c r="F35" s="143"/>
      <c r="G35" s="8"/>
      <c r="H35" s="159"/>
      <c r="I35" s="155"/>
      <c r="J35" s="143"/>
      <c r="K35" s="8"/>
      <c r="L35" s="159"/>
      <c r="M35" s="155"/>
      <c r="N35" s="168"/>
      <c r="O35" s="8"/>
      <c r="P35" s="159"/>
      <c r="Q35" s="155"/>
    </row>
    <row r="36" spans="1:17" x14ac:dyDescent="0.2">
      <c r="A36" s="118" t="s">
        <v>29</v>
      </c>
      <c r="B36" s="150"/>
      <c r="C36" s="150"/>
      <c r="D36" s="159"/>
      <c r="E36" s="155"/>
      <c r="F36" s="150"/>
      <c r="G36" s="150"/>
      <c r="H36" s="159"/>
      <c r="I36" s="155"/>
      <c r="J36" s="150"/>
      <c r="K36" s="150"/>
      <c r="L36" s="159"/>
      <c r="M36" s="155"/>
      <c r="N36" s="150"/>
      <c r="O36" s="150"/>
      <c r="P36" s="159"/>
      <c r="Q36" s="155"/>
    </row>
    <row r="37" spans="1:17" ht="25.5" x14ac:dyDescent="0.2">
      <c r="A37" s="119" t="s">
        <v>45</v>
      </c>
      <c r="B37" s="150"/>
      <c r="C37" s="150"/>
      <c r="D37" s="159"/>
      <c r="E37" s="155"/>
      <c r="F37" s="150"/>
      <c r="G37" s="150"/>
      <c r="H37" s="159"/>
      <c r="I37" s="155"/>
      <c r="J37" s="150"/>
      <c r="K37" s="150"/>
      <c r="L37" s="159"/>
      <c r="M37" s="155"/>
      <c r="N37" s="150"/>
      <c r="O37" s="150"/>
      <c r="P37" s="159"/>
      <c r="Q37" s="155"/>
    </row>
    <row r="38" spans="1:17" ht="13.5" thickBot="1" x14ac:dyDescent="0.25">
      <c r="A38" s="120" t="s">
        <v>120</v>
      </c>
      <c r="B38" s="150"/>
      <c r="C38" s="150"/>
      <c r="D38" s="159"/>
      <c r="E38" s="155"/>
      <c r="F38" s="150"/>
      <c r="G38" s="150"/>
      <c r="H38" s="159"/>
      <c r="I38" s="155"/>
      <c r="J38" s="150"/>
      <c r="K38" s="150"/>
      <c r="L38" s="159"/>
      <c r="M38" s="155"/>
      <c r="N38" s="150"/>
      <c r="O38" s="150"/>
      <c r="P38" s="159"/>
      <c r="Q38" s="155"/>
    </row>
    <row r="39" spans="1:17" ht="13.5" thickBot="1" x14ac:dyDescent="0.25">
      <c r="A39" s="94" t="s">
        <v>23</v>
      </c>
      <c r="B39" s="134">
        <f>SUM(B36:B38)</f>
        <v>0</v>
      </c>
      <c r="C39" s="152">
        <f>SUM(C36:C38)</f>
        <v>0</v>
      </c>
      <c r="D39" s="160"/>
      <c r="E39" s="156"/>
      <c r="F39" s="144">
        <f>SUM(F36:F38)</f>
        <v>0</v>
      </c>
      <c r="G39" s="152">
        <f>SUM(G36:G38)</f>
        <v>0</v>
      </c>
      <c r="H39" s="160"/>
      <c r="I39" s="156"/>
      <c r="J39" s="144">
        <f>SUM(J36:J38)</f>
        <v>0</v>
      </c>
      <c r="K39" s="152">
        <f>SUM(K36:K38)</f>
        <v>0</v>
      </c>
      <c r="L39" s="160"/>
      <c r="M39" s="156"/>
      <c r="N39" s="144">
        <f>SUM(N36:N38)</f>
        <v>0</v>
      </c>
      <c r="O39" s="152">
        <f>SUM(O36:O38)</f>
        <v>0</v>
      </c>
      <c r="P39" s="160"/>
      <c r="Q39" s="170"/>
    </row>
    <row r="40" spans="1:17" x14ac:dyDescent="0.2">
      <c r="A40" s="172" t="s">
        <v>37</v>
      </c>
      <c r="B40" s="133"/>
      <c r="C40" s="151"/>
      <c r="D40" s="159"/>
      <c r="E40" s="155"/>
      <c r="F40" s="143"/>
      <c r="G40" s="151"/>
      <c r="H40" s="159"/>
      <c r="I40" s="155"/>
      <c r="J40" s="143"/>
      <c r="K40" s="151"/>
      <c r="L40" s="159"/>
      <c r="M40" s="155"/>
      <c r="N40" s="169"/>
      <c r="O40" s="151"/>
      <c r="P40" s="159"/>
      <c r="Q40" s="155"/>
    </row>
    <row r="41" spans="1:17" x14ac:dyDescent="0.2">
      <c r="A41" s="120" t="s">
        <v>38</v>
      </c>
      <c r="B41" s="150"/>
      <c r="C41" s="150"/>
      <c r="D41" s="159"/>
      <c r="E41" s="155"/>
      <c r="F41" s="150"/>
      <c r="G41" s="150"/>
      <c r="H41" s="159"/>
      <c r="I41" s="155"/>
      <c r="J41" s="150"/>
      <c r="K41" s="150"/>
      <c r="L41" s="159"/>
      <c r="M41" s="155"/>
      <c r="N41" s="150"/>
      <c r="O41" s="150"/>
      <c r="P41" s="159"/>
      <c r="Q41" s="155"/>
    </row>
    <row r="42" spans="1:17" x14ac:dyDescent="0.2">
      <c r="A42" s="118" t="s">
        <v>27</v>
      </c>
      <c r="B42" s="150"/>
      <c r="C42" s="150"/>
      <c r="D42" s="159"/>
      <c r="E42" s="155"/>
      <c r="F42" s="150"/>
      <c r="G42" s="150"/>
      <c r="H42" s="159"/>
      <c r="I42" s="155"/>
      <c r="J42" s="150"/>
      <c r="K42" s="150"/>
      <c r="L42" s="159"/>
      <c r="M42" s="155"/>
      <c r="N42" s="150"/>
      <c r="O42" s="150"/>
      <c r="P42" s="159"/>
      <c r="Q42" s="155"/>
    </row>
    <row r="43" spans="1:17" x14ac:dyDescent="0.2">
      <c r="A43" s="120" t="s">
        <v>46</v>
      </c>
      <c r="B43" s="150"/>
      <c r="C43" s="150"/>
      <c r="D43" s="159"/>
      <c r="E43" s="155"/>
      <c r="F43" s="150"/>
      <c r="G43" s="150"/>
      <c r="H43" s="159"/>
      <c r="I43" s="155"/>
      <c r="J43" s="150"/>
      <c r="K43" s="150"/>
      <c r="L43" s="159"/>
      <c r="M43" s="155"/>
      <c r="N43" s="150"/>
      <c r="O43" s="150"/>
      <c r="P43" s="159"/>
      <c r="Q43" s="155"/>
    </row>
    <row r="44" spans="1:17" ht="13.5" thickBot="1" x14ac:dyDescent="0.25">
      <c r="A44" s="118" t="s">
        <v>28</v>
      </c>
      <c r="B44" s="150"/>
      <c r="C44" s="150"/>
      <c r="D44" s="159"/>
      <c r="E44" s="155"/>
      <c r="F44" s="150"/>
      <c r="G44" s="150"/>
      <c r="H44" s="159"/>
      <c r="I44" s="155"/>
      <c r="J44" s="150"/>
      <c r="K44" s="150"/>
      <c r="L44" s="159"/>
      <c r="M44" s="155"/>
      <c r="N44" s="150"/>
      <c r="O44" s="150"/>
      <c r="P44" s="159"/>
      <c r="Q44" s="155"/>
    </row>
    <row r="45" spans="1:17" ht="13.5" thickBot="1" x14ac:dyDescent="0.25">
      <c r="A45" s="94" t="s">
        <v>22</v>
      </c>
      <c r="B45" s="134">
        <f>SUM(B41:B44)</f>
        <v>0</v>
      </c>
      <c r="C45" s="152">
        <f>SUM(C41:C44)</f>
        <v>0</v>
      </c>
      <c r="D45" s="160"/>
      <c r="E45" s="156"/>
      <c r="F45" s="144">
        <f>SUM(F41:F44)</f>
        <v>0</v>
      </c>
      <c r="G45" s="152">
        <f>SUM(G41:G44)</f>
        <v>0</v>
      </c>
      <c r="H45" s="160"/>
      <c r="I45" s="156"/>
      <c r="J45" s="144">
        <f>SUM(J41:J44)</f>
        <v>0</v>
      </c>
      <c r="K45" s="152">
        <f>SUM(K41:K44)</f>
        <v>0</v>
      </c>
      <c r="L45" s="160"/>
      <c r="M45" s="156"/>
      <c r="N45" s="144">
        <f>SUM(N41:N44)</f>
        <v>0</v>
      </c>
      <c r="O45" s="152">
        <f>SUM(O41:O44)</f>
        <v>0</v>
      </c>
      <c r="P45" s="160"/>
      <c r="Q45" s="170"/>
    </row>
    <row r="46" spans="1:17" x14ac:dyDescent="0.2">
      <c r="A46" s="173" t="s">
        <v>26</v>
      </c>
      <c r="B46" s="133"/>
      <c r="C46" s="151"/>
      <c r="D46" s="159"/>
      <c r="E46" s="155"/>
      <c r="F46" s="143"/>
      <c r="G46" s="151"/>
      <c r="H46" s="159"/>
      <c r="I46" s="155"/>
      <c r="J46" s="143"/>
      <c r="K46" s="151"/>
      <c r="L46" s="159"/>
      <c r="M46" s="155"/>
      <c r="N46" s="169"/>
      <c r="O46" s="151"/>
      <c r="P46" s="159"/>
      <c r="Q46" s="155"/>
    </row>
    <row r="47" spans="1:17" x14ac:dyDescent="0.2">
      <c r="A47" s="118" t="s">
        <v>51</v>
      </c>
      <c r="B47" s="150"/>
      <c r="C47" s="150"/>
      <c r="D47" s="159"/>
      <c r="E47" s="155"/>
      <c r="F47" s="150"/>
      <c r="G47" s="150"/>
      <c r="H47" s="159"/>
      <c r="I47" s="155"/>
      <c r="J47" s="150"/>
      <c r="K47" s="150"/>
      <c r="L47" s="159"/>
      <c r="M47" s="155"/>
      <c r="N47" s="150"/>
      <c r="O47" s="150"/>
      <c r="P47" s="159"/>
      <c r="Q47" s="155"/>
    </row>
    <row r="48" spans="1:17" x14ac:dyDescent="0.2">
      <c r="A48" s="118" t="s">
        <v>31</v>
      </c>
      <c r="B48" s="150"/>
      <c r="C48" s="150"/>
      <c r="D48" s="159"/>
      <c r="E48" s="155"/>
      <c r="F48" s="150"/>
      <c r="G48" s="150"/>
      <c r="H48" s="159"/>
      <c r="I48" s="155"/>
      <c r="J48" s="150"/>
      <c r="K48" s="150"/>
      <c r="L48" s="159"/>
      <c r="M48" s="155"/>
      <c r="N48" s="150"/>
      <c r="O48" s="150"/>
      <c r="P48" s="159"/>
      <c r="Q48" s="155"/>
    </row>
    <row r="49" spans="1:17" x14ac:dyDescent="0.2">
      <c r="A49" s="120" t="s">
        <v>66</v>
      </c>
      <c r="B49" s="150"/>
      <c r="C49" s="150"/>
      <c r="D49" s="159"/>
      <c r="E49" s="155"/>
      <c r="F49" s="150"/>
      <c r="G49" s="150"/>
      <c r="H49" s="159"/>
      <c r="I49" s="155"/>
      <c r="J49" s="150"/>
      <c r="K49" s="150"/>
      <c r="L49" s="159"/>
      <c r="M49" s="155"/>
      <c r="N49" s="150"/>
      <c r="O49" s="150"/>
      <c r="P49" s="159"/>
      <c r="Q49" s="155"/>
    </row>
    <row r="50" spans="1:17" x14ac:dyDescent="0.2">
      <c r="A50" s="118" t="s">
        <v>30</v>
      </c>
      <c r="B50" s="150"/>
      <c r="C50" s="150"/>
      <c r="D50" s="159"/>
      <c r="E50" s="155"/>
      <c r="F50" s="150"/>
      <c r="G50" s="150"/>
      <c r="H50" s="159"/>
      <c r="I50" s="155"/>
      <c r="J50" s="150"/>
      <c r="K50" s="150"/>
      <c r="L50" s="159"/>
      <c r="M50" s="155"/>
      <c r="N50" s="150"/>
      <c r="O50" s="150"/>
      <c r="P50" s="159"/>
      <c r="Q50" s="155"/>
    </row>
    <row r="51" spans="1:17" x14ac:dyDescent="0.2">
      <c r="A51" s="118" t="s">
        <v>32</v>
      </c>
      <c r="B51" s="150"/>
      <c r="C51" s="150"/>
      <c r="D51" s="159"/>
      <c r="E51" s="155"/>
      <c r="F51" s="150"/>
      <c r="G51" s="150"/>
      <c r="H51" s="159"/>
      <c r="I51" s="155"/>
      <c r="J51" s="150"/>
      <c r="K51" s="150"/>
      <c r="L51" s="159"/>
      <c r="M51" s="155"/>
      <c r="N51" s="150"/>
      <c r="O51" s="150"/>
      <c r="P51" s="159"/>
      <c r="Q51" s="155"/>
    </row>
    <row r="52" spans="1:17" x14ac:dyDescent="0.2">
      <c r="A52" s="118" t="s">
        <v>33</v>
      </c>
      <c r="B52" s="150"/>
      <c r="C52" s="150"/>
      <c r="D52" s="159"/>
      <c r="E52" s="155"/>
      <c r="F52" s="150"/>
      <c r="G52" s="150"/>
      <c r="H52" s="159"/>
      <c r="I52" s="155"/>
      <c r="J52" s="150"/>
      <c r="K52" s="150"/>
      <c r="L52" s="159"/>
      <c r="M52" s="155"/>
      <c r="N52" s="150"/>
      <c r="O52" s="150"/>
      <c r="P52" s="159"/>
      <c r="Q52" s="155"/>
    </row>
    <row r="53" spans="1:17" x14ac:dyDescent="0.2">
      <c r="A53" s="122" t="s">
        <v>6</v>
      </c>
      <c r="B53" s="150"/>
      <c r="C53" s="150"/>
      <c r="D53" s="159"/>
      <c r="E53" s="155"/>
      <c r="F53" s="150"/>
      <c r="G53" s="150"/>
      <c r="H53" s="159"/>
      <c r="I53" s="155"/>
      <c r="J53" s="150"/>
      <c r="K53" s="150"/>
      <c r="L53" s="159"/>
      <c r="M53" s="155"/>
      <c r="N53" s="150"/>
      <c r="O53" s="150"/>
      <c r="P53" s="159"/>
      <c r="Q53" s="155"/>
    </row>
    <row r="54" spans="1:17" ht="13.5" thickBot="1" x14ac:dyDescent="0.25">
      <c r="A54" s="174" t="s">
        <v>4</v>
      </c>
      <c r="B54" s="191"/>
      <c r="C54" s="151"/>
      <c r="D54" s="159"/>
      <c r="E54" s="155"/>
      <c r="F54" s="182"/>
      <c r="G54" s="151"/>
      <c r="H54" s="159"/>
      <c r="I54" s="155"/>
      <c r="J54" s="182"/>
      <c r="K54" s="151"/>
      <c r="L54" s="159"/>
      <c r="M54" s="155"/>
      <c r="N54" s="183"/>
      <c r="O54" s="151"/>
      <c r="P54" s="159"/>
      <c r="Q54" s="155"/>
    </row>
    <row r="55" spans="1:17" ht="13.5" thickBot="1" x14ac:dyDescent="0.25">
      <c r="A55" s="94" t="s">
        <v>24</v>
      </c>
      <c r="B55" s="136">
        <f>SUM(B47:B54)</f>
        <v>0</v>
      </c>
      <c r="C55" s="153">
        <f>SUM(C47:C54)</f>
        <v>0</v>
      </c>
      <c r="D55" s="161"/>
      <c r="E55" s="157"/>
      <c r="F55" s="136">
        <f>SUM(F47:F54)</f>
        <v>0</v>
      </c>
      <c r="G55" s="153">
        <f>SUM(G47:G54)</f>
        <v>0</v>
      </c>
      <c r="H55" s="161"/>
      <c r="I55" s="157"/>
      <c r="J55" s="136">
        <f>SUM(J47:J54)</f>
        <v>0</v>
      </c>
      <c r="K55" s="153">
        <f>SUM(K47:K54)</f>
        <v>0</v>
      </c>
      <c r="L55" s="161"/>
      <c r="M55" s="157"/>
      <c r="N55" s="171">
        <f>SUM(N47:N54)</f>
        <v>0</v>
      </c>
      <c r="O55" s="153">
        <f>SUM(O47:O54)</f>
        <v>0</v>
      </c>
      <c r="P55" s="161"/>
      <c r="Q55" s="157"/>
    </row>
    <row r="56" spans="1:17" ht="13.5" thickBot="1" x14ac:dyDescent="0.25">
      <c r="A56" s="94" t="s">
        <v>25</v>
      </c>
      <c r="B56" s="136">
        <f>B55+B45+B39</f>
        <v>0</v>
      </c>
      <c r="C56" s="153">
        <f>SUM(C39,C45,C55)</f>
        <v>0</v>
      </c>
      <c r="D56" s="161"/>
      <c r="E56" s="157"/>
      <c r="F56" s="136">
        <f>F55+F45+F39</f>
        <v>0</v>
      </c>
      <c r="G56" s="153">
        <f>SUM(G39,G45,G55)</f>
        <v>0</v>
      </c>
      <c r="H56" s="161"/>
      <c r="I56" s="157"/>
      <c r="J56" s="136">
        <f>J55+J45+J39</f>
        <v>0</v>
      </c>
      <c r="K56" s="153">
        <f>SUM(K39,K45,K55)</f>
        <v>0</v>
      </c>
      <c r="L56" s="161"/>
      <c r="M56" s="157"/>
      <c r="N56" s="171">
        <f>N55+N45+N39</f>
        <v>0</v>
      </c>
      <c r="O56" s="153">
        <f>SUM(O39,O45,O55)</f>
        <v>0</v>
      </c>
      <c r="P56" s="161"/>
      <c r="Q56" s="157"/>
    </row>
    <row r="57" spans="1:17" ht="13.5" thickBot="1" x14ac:dyDescent="0.25">
      <c r="A57" s="4" t="s">
        <v>9</v>
      </c>
      <c r="B57" s="4"/>
      <c r="N57" s="19"/>
      <c r="O57" s="19"/>
      <c r="P57" s="19"/>
      <c r="Q57" s="180"/>
    </row>
    <row r="58" spans="1:17" ht="27.75" customHeight="1" x14ac:dyDescent="0.2">
      <c r="A58" s="373" t="s">
        <v>87</v>
      </c>
      <c r="B58" s="396"/>
      <c r="C58" s="396"/>
      <c r="D58" s="396"/>
      <c r="E58" s="396"/>
      <c r="F58" s="396"/>
      <c r="G58" s="396"/>
      <c r="H58" s="396"/>
      <c r="I58" s="396"/>
      <c r="J58" s="396"/>
      <c r="K58" s="396"/>
      <c r="L58" s="396"/>
      <c r="M58" s="396"/>
      <c r="N58" s="396"/>
      <c r="O58" s="396"/>
      <c r="P58" s="396"/>
      <c r="Q58" s="397"/>
    </row>
    <row r="59" spans="1:17" ht="29.25" customHeight="1" x14ac:dyDescent="0.2">
      <c r="A59" s="376" t="s">
        <v>146</v>
      </c>
      <c r="B59" s="377"/>
      <c r="C59" s="377"/>
      <c r="D59" s="377"/>
      <c r="E59" s="377"/>
      <c r="F59" s="377"/>
      <c r="G59" s="377"/>
      <c r="H59" s="377"/>
      <c r="I59" s="377"/>
      <c r="J59" s="377"/>
      <c r="K59" s="377"/>
      <c r="L59" s="377"/>
      <c r="M59" s="377"/>
      <c r="N59" s="377"/>
      <c r="O59" s="377"/>
      <c r="P59" s="377"/>
      <c r="Q59" s="378"/>
    </row>
    <row r="60" spans="1:17" ht="24.75" customHeight="1" thickBot="1" x14ac:dyDescent="0.25">
      <c r="A60" s="370"/>
      <c r="B60" s="371"/>
      <c r="C60" s="371"/>
      <c r="D60" s="371"/>
      <c r="E60" s="371"/>
      <c r="F60" s="371"/>
      <c r="G60" s="371"/>
      <c r="H60" s="371"/>
      <c r="I60" s="371"/>
      <c r="J60" s="371"/>
      <c r="K60" s="371"/>
      <c r="L60" s="371"/>
      <c r="M60" s="371"/>
      <c r="N60" s="371"/>
      <c r="O60" s="371"/>
      <c r="P60" s="371"/>
      <c r="Q60" s="372"/>
    </row>
    <row r="82" spans="1:2" x14ac:dyDescent="0.2">
      <c r="A82" s="38"/>
      <c r="B82" s="38"/>
    </row>
  </sheetData>
  <mergeCells count="27">
    <mergeCell ref="A58:Q58"/>
    <mergeCell ref="A59:Q59"/>
    <mergeCell ref="A60:Q60"/>
    <mergeCell ref="M6:M7"/>
    <mergeCell ref="N6:N7"/>
    <mergeCell ref="O6:O7"/>
    <mergeCell ref="P6:P7"/>
    <mergeCell ref="Q6:Q7"/>
    <mergeCell ref="F33:I33"/>
    <mergeCell ref="J33:M33"/>
    <mergeCell ref="N33:Q33"/>
    <mergeCell ref="B33:E33"/>
    <mergeCell ref="B6:B7"/>
    <mergeCell ref="C6:C7"/>
    <mergeCell ref="D6:D7"/>
    <mergeCell ref="E6:E7"/>
    <mergeCell ref="B5:E5"/>
    <mergeCell ref="F5:I5"/>
    <mergeCell ref="J5:L5"/>
    <mergeCell ref="N5:Q5"/>
    <mergeCell ref="F6:F7"/>
    <mergeCell ref="G6:G7"/>
    <mergeCell ref="H6:H7"/>
    <mergeCell ref="I6:I7"/>
    <mergeCell ref="J6:J7"/>
    <mergeCell ref="K6:K7"/>
    <mergeCell ref="L6:L7"/>
  </mergeCells>
  <pageMargins left="0.25" right="0.25" top="0.75" bottom="0.75" header="0.3" footer="0.3"/>
  <pageSetup paperSize="5" scale="80" fitToHeight="0" orientation="landscape" r:id="rId1"/>
  <headerFooter>
    <oddHeader>&amp;LRFP #TCAS-2020-01-BH
Pretrial Risk Assessment Application for the Superior Courts of California
Exhibit 5 - Cost Matrix for Small, Medium, and Large Courts</oddHeader>
    <oddFooter>&amp;C&amp;A&amp;RPage &amp;P of &amp;N</oddFooter>
  </headerFooter>
  <rowBreaks count="1" manualBreakCount="1">
    <brk id="3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48"/>
  <sheetViews>
    <sheetView tabSelected="1" zoomScale="80" zoomScaleNormal="80" workbookViewId="0">
      <selection activeCell="G9" sqref="G9"/>
    </sheetView>
  </sheetViews>
  <sheetFormatPr defaultColWidth="8.85546875" defaultRowHeight="12.75" x14ac:dyDescent="0.2"/>
  <cols>
    <col min="1" max="1" width="56.28515625" customWidth="1"/>
    <col min="2" max="2" width="15.7109375" style="15" customWidth="1"/>
    <col min="3" max="3" width="56.7109375" customWidth="1"/>
  </cols>
  <sheetData>
    <row r="1" spans="1:3" ht="18" customHeight="1" x14ac:dyDescent="0.2">
      <c r="A1" s="130" t="s">
        <v>82</v>
      </c>
      <c r="B1" s="127" t="str">
        <f>Summary!B1</f>
        <v>{Insert Company Name}</v>
      </c>
      <c r="C1" s="19"/>
    </row>
    <row r="2" spans="1:3" ht="15.75" customHeight="1" x14ac:dyDescent="0.25">
      <c r="A2" s="128" t="s">
        <v>39</v>
      </c>
      <c r="B2" s="129"/>
      <c r="C2" s="19"/>
    </row>
    <row r="3" spans="1:3" ht="90.75" customHeight="1" x14ac:dyDescent="0.2">
      <c r="A3" s="398" t="s">
        <v>156</v>
      </c>
      <c r="B3" s="398"/>
      <c r="C3" s="398"/>
    </row>
    <row r="4" spans="1:3" ht="13.5" customHeight="1" thickBot="1" x14ac:dyDescent="0.25"/>
    <row r="5" spans="1:3" s="3" customFormat="1" ht="28.5" customHeight="1" thickBot="1" x14ac:dyDescent="0.25">
      <c r="A5" s="40" t="s">
        <v>40</v>
      </c>
      <c r="B5" s="17" t="s">
        <v>11</v>
      </c>
      <c r="C5" s="23" t="s">
        <v>10</v>
      </c>
    </row>
    <row r="6" spans="1:3" ht="15" customHeight="1" thickBot="1" x14ac:dyDescent="0.25">
      <c r="A6" s="175" t="s">
        <v>147</v>
      </c>
      <c r="B6" s="29"/>
      <c r="C6" s="24"/>
    </row>
    <row r="7" spans="1:3" ht="15" customHeight="1" x14ac:dyDescent="0.2">
      <c r="A7" s="13" t="s">
        <v>42</v>
      </c>
      <c r="B7" s="342"/>
      <c r="C7" s="32"/>
    </row>
    <row r="8" spans="1:3" ht="15" customHeight="1" x14ac:dyDescent="0.2">
      <c r="A8" s="14" t="s">
        <v>43</v>
      </c>
      <c r="B8" s="250"/>
      <c r="C8" s="27"/>
    </row>
    <row r="9" spans="1:3" ht="15" customHeight="1" x14ac:dyDescent="0.2">
      <c r="A9" s="14" t="s">
        <v>44</v>
      </c>
      <c r="B9" s="250"/>
      <c r="C9" s="27"/>
    </row>
    <row r="10" spans="1:3" ht="15" customHeight="1" x14ac:dyDescent="0.2">
      <c r="A10" s="14" t="s">
        <v>77</v>
      </c>
      <c r="B10" s="250"/>
      <c r="C10" s="27"/>
    </row>
    <row r="11" spans="1:3" ht="15" customHeight="1" x14ac:dyDescent="0.2">
      <c r="A11" s="14" t="s">
        <v>78</v>
      </c>
      <c r="B11" s="250"/>
      <c r="C11" s="27"/>
    </row>
    <row r="12" spans="1:3" ht="15" customHeight="1" x14ac:dyDescent="0.2">
      <c r="A12" s="98" t="s">
        <v>12</v>
      </c>
      <c r="B12" s="341">
        <f>SUM(B7:B11)</f>
        <v>0</v>
      </c>
      <c r="C12" s="100"/>
    </row>
    <row r="13" spans="1:3" ht="15" customHeight="1" x14ac:dyDescent="0.2">
      <c r="A13" s="99" t="s">
        <v>71</v>
      </c>
      <c r="B13" s="341"/>
      <c r="C13" s="100"/>
    </row>
    <row r="14" spans="1:3" ht="15" customHeight="1" x14ac:dyDescent="0.2">
      <c r="A14" s="99" t="s">
        <v>72</v>
      </c>
      <c r="B14" s="341">
        <f>B12+B13</f>
        <v>0</v>
      </c>
      <c r="C14" s="100"/>
    </row>
    <row r="15" spans="1:3" ht="15" customHeight="1" thickBot="1" x14ac:dyDescent="0.25">
      <c r="A15" s="97" t="s">
        <v>148</v>
      </c>
      <c r="B15" s="250"/>
      <c r="C15" s="27"/>
    </row>
    <row r="16" spans="1:3" ht="15" customHeight="1" x14ac:dyDescent="0.2">
      <c r="A16" s="13" t="s">
        <v>42</v>
      </c>
      <c r="B16" s="250"/>
      <c r="C16" s="27"/>
    </row>
    <row r="17" spans="1:3" ht="15" customHeight="1" x14ac:dyDescent="0.2">
      <c r="A17" s="14" t="s">
        <v>43</v>
      </c>
      <c r="B17" s="250"/>
      <c r="C17" s="27"/>
    </row>
    <row r="18" spans="1:3" ht="15" customHeight="1" x14ac:dyDescent="0.2">
      <c r="A18" s="14" t="s">
        <v>44</v>
      </c>
      <c r="B18" s="250"/>
      <c r="C18" s="27"/>
    </row>
    <row r="19" spans="1:3" ht="15" customHeight="1" x14ac:dyDescent="0.2">
      <c r="A19" s="14" t="s">
        <v>77</v>
      </c>
      <c r="B19" s="250"/>
      <c r="C19" s="27"/>
    </row>
    <row r="20" spans="1:3" ht="15" customHeight="1" x14ac:dyDescent="0.2">
      <c r="A20" s="14" t="s">
        <v>78</v>
      </c>
      <c r="B20" s="250"/>
      <c r="C20" s="27"/>
    </row>
    <row r="21" spans="1:3" ht="15" customHeight="1" x14ac:dyDescent="0.2">
      <c r="A21" s="98" t="s">
        <v>12</v>
      </c>
      <c r="B21" s="341">
        <f>SUM(B16:B20)</f>
        <v>0</v>
      </c>
      <c r="C21" s="100"/>
    </row>
    <row r="22" spans="1:3" ht="15" customHeight="1" x14ac:dyDescent="0.2">
      <c r="A22" s="99" t="s">
        <v>71</v>
      </c>
      <c r="B22" s="341"/>
      <c r="C22" s="100"/>
    </row>
    <row r="23" spans="1:3" ht="15" customHeight="1" x14ac:dyDescent="0.2">
      <c r="A23" s="99" t="s">
        <v>72</v>
      </c>
      <c r="B23" s="341">
        <f>B21+B22</f>
        <v>0</v>
      </c>
      <c r="C23" s="100"/>
    </row>
    <row r="24" spans="1:3" ht="15" customHeight="1" thickBot="1" x14ac:dyDescent="0.25">
      <c r="A24" s="97" t="s">
        <v>149</v>
      </c>
      <c r="B24" s="250"/>
      <c r="C24" s="27"/>
    </row>
    <row r="25" spans="1:3" ht="15" customHeight="1" x14ac:dyDescent="0.2">
      <c r="A25" s="13" t="s">
        <v>42</v>
      </c>
      <c r="B25" s="250"/>
      <c r="C25" s="27"/>
    </row>
    <row r="26" spans="1:3" ht="15" customHeight="1" x14ac:dyDescent="0.2">
      <c r="A26" s="14" t="s">
        <v>43</v>
      </c>
      <c r="B26" s="250"/>
      <c r="C26" s="27"/>
    </row>
    <row r="27" spans="1:3" ht="15" customHeight="1" x14ac:dyDescent="0.2">
      <c r="A27" s="14" t="s">
        <v>44</v>
      </c>
      <c r="B27" s="250"/>
      <c r="C27" s="27"/>
    </row>
    <row r="28" spans="1:3" ht="15" customHeight="1" x14ac:dyDescent="0.2">
      <c r="A28" s="14" t="s">
        <v>77</v>
      </c>
      <c r="B28" s="250"/>
      <c r="C28" s="27"/>
    </row>
    <row r="29" spans="1:3" ht="15" customHeight="1" x14ac:dyDescent="0.2">
      <c r="A29" s="14" t="s">
        <v>78</v>
      </c>
      <c r="B29" s="250"/>
      <c r="C29" s="27"/>
    </row>
    <row r="30" spans="1:3" ht="15" customHeight="1" x14ac:dyDescent="0.2">
      <c r="A30" s="98" t="s">
        <v>12</v>
      </c>
      <c r="B30" s="341">
        <f>SUM(B25:B29)</f>
        <v>0</v>
      </c>
      <c r="C30" s="100"/>
    </row>
    <row r="31" spans="1:3" s="2" customFormat="1" ht="15" customHeight="1" x14ac:dyDescent="0.2">
      <c r="A31" s="101" t="s">
        <v>41</v>
      </c>
      <c r="B31" s="341"/>
      <c r="C31" s="102"/>
    </row>
    <row r="32" spans="1:3" s="2" customFormat="1" ht="15" customHeight="1" thickBot="1" x14ac:dyDescent="0.25">
      <c r="A32" s="103" t="s">
        <v>15</v>
      </c>
      <c r="B32" s="341">
        <f>B30+B31</f>
        <v>0</v>
      </c>
      <c r="C32" s="104" t="s">
        <v>9</v>
      </c>
    </row>
    <row r="33" spans="1:3" ht="15" customHeight="1" thickBot="1" x14ac:dyDescent="0.25">
      <c r="A33" s="176" t="s">
        <v>74</v>
      </c>
      <c r="B33" s="343"/>
      <c r="C33" s="24"/>
    </row>
    <row r="34" spans="1:3" ht="15" customHeight="1" x14ac:dyDescent="0.2">
      <c r="A34" s="13" t="s">
        <v>42</v>
      </c>
      <c r="B34" s="342"/>
      <c r="C34" s="32"/>
    </row>
    <row r="35" spans="1:3" ht="15" customHeight="1" x14ac:dyDescent="0.2">
      <c r="A35" s="14" t="s">
        <v>43</v>
      </c>
      <c r="B35" s="250"/>
      <c r="C35" s="27"/>
    </row>
    <row r="36" spans="1:3" ht="15" customHeight="1" x14ac:dyDescent="0.2">
      <c r="A36" s="14" t="s">
        <v>44</v>
      </c>
      <c r="B36" s="250"/>
      <c r="C36" s="27"/>
    </row>
    <row r="37" spans="1:3" ht="15" customHeight="1" x14ac:dyDescent="0.2">
      <c r="A37" s="14" t="s">
        <v>77</v>
      </c>
      <c r="B37" s="250"/>
      <c r="C37" s="27"/>
    </row>
    <row r="38" spans="1:3" ht="15" customHeight="1" x14ac:dyDescent="0.2">
      <c r="A38" s="14" t="s">
        <v>78</v>
      </c>
      <c r="B38" s="250"/>
      <c r="C38" s="27"/>
    </row>
    <row r="39" spans="1:3" ht="15" customHeight="1" x14ac:dyDescent="0.2">
      <c r="A39" s="98" t="s">
        <v>12</v>
      </c>
      <c r="B39" s="341">
        <f>SUM(B34:B38)</f>
        <v>0</v>
      </c>
      <c r="C39" s="100"/>
    </row>
    <row r="40" spans="1:3" ht="15" customHeight="1" x14ac:dyDescent="0.2">
      <c r="A40" s="99" t="s">
        <v>71</v>
      </c>
      <c r="B40" s="341"/>
      <c r="C40" s="100"/>
    </row>
    <row r="41" spans="1:3" ht="15" customHeight="1" thickBot="1" x14ac:dyDescent="0.25">
      <c r="A41" s="177" t="s">
        <v>72</v>
      </c>
      <c r="B41" s="344">
        <f>B39+B40</f>
        <v>0</v>
      </c>
      <c r="C41" s="178"/>
    </row>
    <row r="42" spans="1:3" x14ac:dyDescent="0.2">
      <c r="A42" s="345" t="s">
        <v>0</v>
      </c>
      <c r="B42" s="16"/>
    </row>
    <row r="43" spans="1:3" ht="13.5" thickBot="1" x14ac:dyDescent="0.25"/>
    <row r="44" spans="1:3" x14ac:dyDescent="0.2">
      <c r="A44" s="373" t="s">
        <v>94</v>
      </c>
      <c r="B44" s="374"/>
      <c r="C44" s="375"/>
    </row>
    <row r="45" spans="1:3" x14ac:dyDescent="0.2">
      <c r="A45" s="376" t="s">
        <v>95</v>
      </c>
      <c r="B45" s="377"/>
      <c r="C45" s="378"/>
    </row>
    <row r="46" spans="1:3" x14ac:dyDescent="0.2">
      <c r="A46" s="399"/>
      <c r="B46" s="377"/>
      <c r="C46" s="378"/>
    </row>
    <row r="47" spans="1:3" x14ac:dyDescent="0.2">
      <c r="A47" s="399"/>
      <c r="B47" s="377"/>
      <c r="C47" s="378"/>
    </row>
    <row r="48" spans="1:3" ht="13.5" thickBot="1" x14ac:dyDescent="0.25">
      <c r="A48" s="370"/>
      <c r="B48" s="371"/>
      <c r="C48" s="372"/>
    </row>
  </sheetData>
  <mergeCells count="6">
    <mergeCell ref="A3:C3"/>
    <mergeCell ref="A48:C48"/>
    <mergeCell ref="A44:C44"/>
    <mergeCell ref="A45:C45"/>
    <mergeCell ref="A46:C46"/>
    <mergeCell ref="A47:C47"/>
  </mergeCells>
  <phoneticPr fontId="0" type="noConversion"/>
  <pageMargins left="0.75" right="0.75" top="1" bottom="1" header="0.5" footer="0.5"/>
  <pageSetup scale="70" orientation="portrait" horizontalDpi="4294967292" verticalDpi="4294967292" r:id="rId1"/>
  <headerFooter alignWithMargins="0">
    <oddHeader>&amp;LRFP #TCAS-2020-01-BH
Pretrial Risk Assessment Application for the Superior Courts of California
Exhibit 5 - Cost Matrix for Small, Medium, and Large Courts</oddHeader>
    <oddFooter>&amp;C&amp;A&amp;RPage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2"/>
  <sheetViews>
    <sheetView zoomScale="80" zoomScaleNormal="80" workbookViewId="0">
      <selection activeCell="A21" sqref="A21:M21"/>
    </sheetView>
  </sheetViews>
  <sheetFormatPr defaultRowHeight="12.75" x14ac:dyDescent="0.2"/>
  <cols>
    <col min="1" max="1" width="57.140625" customWidth="1"/>
    <col min="2" max="13" width="9.7109375" customWidth="1"/>
  </cols>
  <sheetData>
    <row r="1" spans="1:13" ht="14.25" x14ac:dyDescent="0.2">
      <c r="A1" s="130" t="s">
        <v>82</v>
      </c>
      <c r="B1" s="127" t="str">
        <f>Summary!B1</f>
        <v>{Insert Company Name}</v>
      </c>
      <c r="C1" s="130"/>
      <c r="D1" s="19"/>
      <c r="E1" s="19"/>
      <c r="F1" s="19"/>
      <c r="G1" s="19"/>
      <c r="H1" s="19"/>
      <c r="I1" s="19"/>
      <c r="J1" s="19"/>
    </row>
    <row r="2" spans="1:13" s="139" customFormat="1" ht="15.75" x14ac:dyDescent="0.25">
      <c r="A2" s="141" t="s">
        <v>150</v>
      </c>
      <c r="B2" s="224"/>
      <c r="C2" s="225"/>
      <c r="D2" s="225"/>
      <c r="E2" s="225"/>
      <c r="F2" s="225"/>
      <c r="G2" s="225"/>
      <c r="H2" s="225"/>
      <c r="I2" s="225"/>
      <c r="J2" s="225"/>
    </row>
    <row r="3" spans="1:13" s="139" customFormat="1" ht="14.25" x14ac:dyDescent="0.2">
      <c r="A3" s="400" t="s">
        <v>92</v>
      </c>
      <c r="B3" s="401"/>
      <c r="C3" s="215"/>
      <c r="D3" s="215"/>
      <c r="E3" s="215"/>
      <c r="F3" s="215"/>
      <c r="G3" s="215"/>
      <c r="H3" s="215"/>
      <c r="I3" s="215"/>
      <c r="J3" s="215"/>
    </row>
    <row r="4" spans="1:13" s="139" customFormat="1" ht="15" thickBot="1" x14ac:dyDescent="0.25">
      <c r="A4" s="215"/>
      <c r="B4" s="226"/>
      <c r="C4" s="226"/>
      <c r="D4" s="226"/>
      <c r="E4" s="226"/>
      <c r="F4" s="226"/>
      <c r="G4" s="226"/>
      <c r="H4" s="215"/>
      <c r="I4" s="215"/>
      <c r="J4" s="215"/>
    </row>
    <row r="5" spans="1:13" s="139" customFormat="1" ht="15.75" thickBot="1" x14ac:dyDescent="0.3">
      <c r="A5" s="227"/>
      <c r="B5" s="402" t="s">
        <v>100</v>
      </c>
      <c r="C5" s="403"/>
      <c r="D5" s="403"/>
      <c r="E5" s="402" t="s">
        <v>102</v>
      </c>
      <c r="F5" s="403"/>
      <c r="G5" s="404"/>
      <c r="H5" s="402" t="s">
        <v>103</v>
      </c>
      <c r="I5" s="403"/>
      <c r="J5" s="404"/>
      <c r="K5" s="403" t="s">
        <v>101</v>
      </c>
      <c r="L5" s="403"/>
      <c r="M5" s="404"/>
    </row>
    <row r="6" spans="1:13" s="139" customFormat="1" ht="30.75" thickBot="1" x14ac:dyDescent="0.25">
      <c r="A6" s="212" t="s">
        <v>50</v>
      </c>
      <c r="B6" s="213" t="s">
        <v>99</v>
      </c>
      <c r="C6" s="213" t="s">
        <v>97</v>
      </c>
      <c r="D6" s="214" t="s">
        <v>98</v>
      </c>
      <c r="E6" s="213" t="s">
        <v>99</v>
      </c>
      <c r="F6" s="213" t="s">
        <v>97</v>
      </c>
      <c r="G6" s="214" t="s">
        <v>98</v>
      </c>
      <c r="H6" s="213" t="s">
        <v>99</v>
      </c>
      <c r="I6" s="213" t="s">
        <v>97</v>
      </c>
      <c r="J6" s="214" t="s">
        <v>98</v>
      </c>
      <c r="K6" s="213" t="s">
        <v>99</v>
      </c>
      <c r="L6" s="213" t="s">
        <v>97</v>
      </c>
      <c r="M6" s="214" t="s">
        <v>98</v>
      </c>
    </row>
    <row r="7" spans="1:13" s="139" customFormat="1" ht="15" x14ac:dyDescent="0.25">
      <c r="A7" s="216" t="s">
        <v>52</v>
      </c>
      <c r="B7" s="217"/>
      <c r="C7" s="218"/>
      <c r="D7" s="219">
        <f>B7*C7</f>
        <v>0</v>
      </c>
      <c r="E7" s="217"/>
      <c r="F7" s="218"/>
      <c r="G7" s="219">
        <f>E7*F7</f>
        <v>0</v>
      </c>
      <c r="H7" s="217"/>
      <c r="I7" s="218"/>
      <c r="J7" s="219">
        <f>H7*I7</f>
        <v>0</v>
      </c>
      <c r="K7" s="217"/>
      <c r="L7" s="218"/>
      <c r="M7" s="219">
        <f>K7*L7</f>
        <v>0</v>
      </c>
    </row>
    <row r="8" spans="1:13" s="139" customFormat="1" ht="15" x14ac:dyDescent="0.25">
      <c r="A8" s="216" t="s">
        <v>53</v>
      </c>
      <c r="B8" s="217"/>
      <c r="C8" s="218"/>
      <c r="D8" s="219">
        <f>B8*C8</f>
        <v>0</v>
      </c>
      <c r="E8" s="217"/>
      <c r="F8" s="218"/>
      <c r="G8" s="219">
        <f>E8*F8</f>
        <v>0</v>
      </c>
      <c r="H8" s="217"/>
      <c r="I8" s="218"/>
      <c r="J8" s="219">
        <f>H8*I8</f>
        <v>0</v>
      </c>
      <c r="K8" s="217"/>
      <c r="L8" s="218"/>
      <c r="M8" s="219">
        <f>K8*L8</f>
        <v>0</v>
      </c>
    </row>
    <row r="9" spans="1:13" s="139" customFormat="1" ht="15" x14ac:dyDescent="0.25">
      <c r="A9" s="216" t="s">
        <v>54</v>
      </c>
      <c r="B9" s="217"/>
      <c r="C9" s="218"/>
      <c r="D9" s="219">
        <f t="shared" ref="D9:D17" si="0">B9*C9</f>
        <v>0</v>
      </c>
      <c r="E9" s="217"/>
      <c r="F9" s="218"/>
      <c r="G9" s="219">
        <f t="shared" ref="G9:G17" si="1">E9*F9</f>
        <v>0</v>
      </c>
      <c r="H9" s="217"/>
      <c r="I9" s="218"/>
      <c r="J9" s="219">
        <f t="shared" ref="J9:J17" si="2">H9*I9</f>
        <v>0</v>
      </c>
      <c r="K9" s="217"/>
      <c r="L9" s="218"/>
      <c r="M9" s="219">
        <f t="shared" ref="M9:M17" si="3">K9*L9</f>
        <v>0</v>
      </c>
    </row>
    <row r="10" spans="1:13" s="139" customFormat="1" ht="15" x14ac:dyDescent="0.25">
      <c r="A10" s="216" t="s">
        <v>55</v>
      </c>
      <c r="B10" s="217"/>
      <c r="C10" s="218"/>
      <c r="D10" s="219">
        <f t="shared" si="0"/>
        <v>0</v>
      </c>
      <c r="E10" s="217"/>
      <c r="F10" s="218"/>
      <c r="G10" s="219">
        <f t="shared" si="1"/>
        <v>0</v>
      </c>
      <c r="H10" s="217"/>
      <c r="I10" s="218"/>
      <c r="J10" s="219">
        <f t="shared" si="2"/>
        <v>0</v>
      </c>
      <c r="K10" s="217"/>
      <c r="L10" s="218"/>
      <c r="M10" s="219">
        <f t="shared" si="3"/>
        <v>0</v>
      </c>
    </row>
    <row r="11" spans="1:13" s="139" customFormat="1" ht="15" x14ac:dyDescent="0.25">
      <c r="A11" s="216"/>
      <c r="B11" s="217"/>
      <c r="C11" s="218"/>
      <c r="D11" s="219">
        <f t="shared" si="0"/>
        <v>0</v>
      </c>
      <c r="E11" s="217"/>
      <c r="F11" s="218"/>
      <c r="G11" s="219">
        <f t="shared" si="1"/>
        <v>0</v>
      </c>
      <c r="H11" s="217"/>
      <c r="I11" s="218"/>
      <c r="J11" s="219">
        <f t="shared" si="2"/>
        <v>0</v>
      </c>
      <c r="K11" s="217"/>
      <c r="L11" s="218"/>
      <c r="M11" s="219">
        <f t="shared" si="3"/>
        <v>0</v>
      </c>
    </row>
    <row r="12" spans="1:13" s="139" customFormat="1" ht="15" x14ac:dyDescent="0.25">
      <c r="A12" s="216"/>
      <c r="B12" s="217"/>
      <c r="C12" s="218"/>
      <c r="D12" s="219">
        <f t="shared" si="0"/>
        <v>0</v>
      </c>
      <c r="E12" s="217"/>
      <c r="F12" s="218"/>
      <c r="G12" s="219">
        <f t="shared" si="1"/>
        <v>0</v>
      </c>
      <c r="H12" s="217"/>
      <c r="I12" s="218"/>
      <c r="J12" s="219">
        <f t="shared" si="2"/>
        <v>0</v>
      </c>
      <c r="K12" s="217"/>
      <c r="L12" s="218"/>
      <c r="M12" s="219">
        <f t="shared" si="3"/>
        <v>0</v>
      </c>
    </row>
    <row r="13" spans="1:13" s="139" customFormat="1" ht="15" x14ac:dyDescent="0.25">
      <c r="A13" s="220"/>
      <c r="B13" s="217"/>
      <c r="C13" s="218"/>
      <c r="D13" s="219">
        <f t="shared" si="0"/>
        <v>0</v>
      </c>
      <c r="E13" s="217"/>
      <c r="F13" s="218"/>
      <c r="G13" s="219">
        <f t="shared" si="1"/>
        <v>0</v>
      </c>
      <c r="H13" s="217"/>
      <c r="I13" s="218"/>
      <c r="J13" s="219">
        <f t="shared" si="2"/>
        <v>0</v>
      </c>
      <c r="K13" s="217"/>
      <c r="L13" s="218"/>
      <c r="M13" s="219">
        <f t="shared" si="3"/>
        <v>0</v>
      </c>
    </row>
    <row r="14" spans="1:13" s="139" customFormat="1" ht="15" x14ac:dyDescent="0.25">
      <c r="A14" s="220"/>
      <c r="B14" s="217"/>
      <c r="C14" s="218"/>
      <c r="D14" s="219">
        <f t="shared" si="0"/>
        <v>0</v>
      </c>
      <c r="E14" s="217"/>
      <c r="F14" s="218"/>
      <c r="G14" s="219">
        <f t="shared" si="1"/>
        <v>0</v>
      </c>
      <c r="H14" s="217"/>
      <c r="I14" s="218"/>
      <c r="J14" s="219">
        <f t="shared" si="2"/>
        <v>0</v>
      </c>
      <c r="K14" s="217"/>
      <c r="L14" s="218"/>
      <c r="M14" s="219">
        <f t="shared" si="3"/>
        <v>0</v>
      </c>
    </row>
    <row r="15" spans="1:13" s="139" customFormat="1" ht="15" x14ac:dyDescent="0.25">
      <c r="A15" s="220"/>
      <c r="B15" s="217"/>
      <c r="C15" s="218"/>
      <c r="D15" s="219">
        <f t="shared" si="0"/>
        <v>0</v>
      </c>
      <c r="E15" s="217"/>
      <c r="F15" s="218"/>
      <c r="G15" s="219">
        <f t="shared" si="1"/>
        <v>0</v>
      </c>
      <c r="H15" s="217"/>
      <c r="I15" s="218"/>
      <c r="J15" s="219">
        <f t="shared" si="2"/>
        <v>0</v>
      </c>
      <c r="K15" s="217"/>
      <c r="L15" s="218"/>
      <c r="M15" s="219">
        <f t="shared" si="3"/>
        <v>0</v>
      </c>
    </row>
    <row r="16" spans="1:13" s="139" customFormat="1" ht="15" x14ac:dyDescent="0.25">
      <c r="A16" s="220"/>
      <c r="B16" s="217"/>
      <c r="C16" s="218"/>
      <c r="D16" s="219">
        <f t="shared" si="0"/>
        <v>0</v>
      </c>
      <c r="E16" s="217"/>
      <c r="F16" s="218"/>
      <c r="G16" s="219">
        <f t="shared" si="1"/>
        <v>0</v>
      </c>
      <c r="H16" s="217"/>
      <c r="I16" s="218"/>
      <c r="J16" s="219">
        <f t="shared" si="2"/>
        <v>0</v>
      </c>
      <c r="K16" s="217"/>
      <c r="L16" s="218"/>
      <c r="M16" s="219">
        <f t="shared" si="3"/>
        <v>0</v>
      </c>
    </row>
    <row r="17" spans="1:13" s="139" customFormat="1" ht="15.75" thickBot="1" x14ac:dyDescent="0.3">
      <c r="A17" s="220"/>
      <c r="B17" s="217"/>
      <c r="C17" s="218"/>
      <c r="D17" s="219">
        <f t="shared" si="0"/>
        <v>0</v>
      </c>
      <c r="E17" s="217"/>
      <c r="F17" s="218"/>
      <c r="G17" s="219">
        <f t="shared" si="1"/>
        <v>0</v>
      </c>
      <c r="H17" s="217"/>
      <c r="I17" s="218"/>
      <c r="J17" s="219">
        <f t="shared" si="2"/>
        <v>0</v>
      </c>
      <c r="K17" s="217"/>
      <c r="L17" s="218"/>
      <c r="M17" s="219">
        <f t="shared" si="3"/>
        <v>0</v>
      </c>
    </row>
    <row r="18" spans="1:13" s="139" customFormat="1" ht="15.75" thickBot="1" x14ac:dyDescent="0.3">
      <c r="A18" s="221" t="s">
        <v>49</v>
      </c>
      <c r="B18" s="222"/>
      <c r="C18" s="222"/>
      <c r="D18" s="223">
        <f>SUM(D7:D17)</f>
        <v>0</v>
      </c>
      <c r="E18" s="222"/>
      <c r="F18" s="222"/>
      <c r="G18" s="223">
        <f>SUM(G7:G17)</f>
        <v>0</v>
      </c>
      <c r="H18" s="222"/>
      <c r="I18" s="222"/>
      <c r="J18" s="223">
        <f>SUM(J7:J17)</f>
        <v>0</v>
      </c>
      <c r="K18" s="222"/>
      <c r="L18" s="222"/>
      <c r="M18" s="223">
        <f>SUM(M7:M17)</f>
        <v>0</v>
      </c>
    </row>
    <row r="19" spans="1:13" s="139" customFormat="1" ht="15" thickBot="1" x14ac:dyDescent="0.25">
      <c r="A19" s="228"/>
      <c r="B19" s="215"/>
      <c r="C19" s="215"/>
      <c r="D19" s="215"/>
      <c r="E19" s="226"/>
      <c r="F19" s="226"/>
      <c r="G19" s="226"/>
    </row>
    <row r="20" spans="1:13" s="139" customFormat="1" ht="18.75" customHeight="1" x14ac:dyDescent="0.2">
      <c r="A20" s="408" t="s">
        <v>105</v>
      </c>
      <c r="B20" s="409"/>
      <c r="C20" s="409"/>
      <c r="D20" s="409"/>
      <c r="E20" s="409"/>
      <c r="F20" s="409"/>
      <c r="G20" s="409"/>
      <c r="H20" s="409"/>
      <c r="I20" s="409"/>
      <c r="J20" s="409"/>
      <c r="K20" s="409"/>
      <c r="L20" s="409"/>
      <c r="M20" s="410"/>
    </row>
    <row r="21" spans="1:13" s="139" customFormat="1" ht="18.75" customHeight="1" x14ac:dyDescent="0.2">
      <c r="A21" s="411" t="s">
        <v>151</v>
      </c>
      <c r="B21" s="412"/>
      <c r="C21" s="412"/>
      <c r="D21" s="412"/>
      <c r="E21" s="412"/>
      <c r="F21" s="412"/>
      <c r="G21" s="412"/>
      <c r="H21" s="412"/>
      <c r="I21" s="412"/>
      <c r="J21" s="412"/>
      <c r="K21" s="412"/>
      <c r="L21" s="412"/>
      <c r="M21" s="413"/>
    </row>
    <row r="22" spans="1:13" s="139" customFormat="1" ht="18.75" customHeight="1" x14ac:dyDescent="0.2">
      <c r="A22" s="411" t="s">
        <v>104</v>
      </c>
      <c r="B22" s="412"/>
      <c r="C22" s="412"/>
      <c r="D22" s="412"/>
      <c r="E22" s="412"/>
      <c r="F22" s="412"/>
      <c r="G22" s="412"/>
      <c r="H22" s="412"/>
      <c r="I22" s="412"/>
      <c r="J22" s="412"/>
      <c r="K22" s="412"/>
      <c r="L22" s="412"/>
      <c r="M22" s="413"/>
    </row>
    <row r="23" spans="1:13" s="139" customFormat="1" ht="18.75" customHeight="1" thickBot="1" x14ac:dyDescent="0.25">
      <c r="A23" s="405" t="s">
        <v>129</v>
      </c>
      <c r="B23" s="406"/>
      <c r="C23" s="406"/>
      <c r="D23" s="406"/>
      <c r="E23" s="406"/>
      <c r="F23" s="406"/>
      <c r="G23" s="406"/>
      <c r="H23" s="406"/>
      <c r="I23" s="406"/>
      <c r="J23" s="406"/>
      <c r="K23" s="406"/>
      <c r="L23" s="406"/>
      <c r="M23" s="407"/>
    </row>
    <row r="24" spans="1:13" x14ac:dyDescent="0.2">
      <c r="A24" s="46"/>
      <c r="B24" s="46"/>
      <c r="C24" s="46"/>
      <c r="D24" s="47"/>
      <c r="E24" s="47"/>
      <c r="F24" s="47"/>
      <c r="G24" s="47"/>
    </row>
    <row r="25" spans="1:13" x14ac:dyDescent="0.2">
      <c r="A25" s="353"/>
      <c r="B25" s="46"/>
      <c r="C25" s="46"/>
      <c r="D25" s="46"/>
      <c r="E25" s="47"/>
      <c r="F25" s="47"/>
      <c r="G25" s="47"/>
    </row>
    <row r="27" spans="1:13" x14ac:dyDescent="0.2">
      <c r="A27" s="46"/>
      <c r="B27" s="46"/>
      <c r="C27" s="46"/>
      <c r="D27" s="47"/>
      <c r="E27" s="47"/>
      <c r="F27" s="47"/>
      <c r="G27" s="47"/>
    </row>
    <row r="28" spans="1:13" x14ac:dyDescent="0.2">
      <c r="A28" s="46"/>
      <c r="B28" s="46"/>
      <c r="C28" s="46"/>
      <c r="D28" s="47"/>
      <c r="E28" s="47"/>
      <c r="F28" s="47"/>
      <c r="G28" s="47"/>
    </row>
    <row r="29" spans="1:13" x14ac:dyDescent="0.2">
      <c r="A29" s="46"/>
      <c r="B29" s="46"/>
      <c r="C29" s="46"/>
      <c r="D29" s="47"/>
      <c r="E29" s="47"/>
      <c r="F29" s="47"/>
      <c r="G29" s="47"/>
    </row>
    <row r="30" spans="1:13" x14ac:dyDescent="0.2">
      <c r="A30" s="46"/>
      <c r="B30" s="46"/>
      <c r="C30" s="46"/>
      <c r="D30" s="47"/>
      <c r="E30" s="47"/>
      <c r="F30" s="47"/>
      <c r="G30" s="47"/>
    </row>
    <row r="31" spans="1:13" x14ac:dyDescent="0.2">
      <c r="D31" s="46"/>
      <c r="E31" s="47"/>
      <c r="F31" s="47"/>
      <c r="G31" s="47"/>
    </row>
    <row r="32" spans="1:13" x14ac:dyDescent="0.2">
      <c r="D32" s="46"/>
      <c r="E32" s="47"/>
      <c r="F32" s="47"/>
      <c r="G32" s="47"/>
    </row>
    <row r="34" spans="4:7" x14ac:dyDescent="0.2">
      <c r="D34" s="47"/>
      <c r="E34" s="47"/>
      <c r="F34" s="47"/>
      <c r="G34" s="47"/>
    </row>
    <row r="35" spans="4:7" x14ac:dyDescent="0.2">
      <c r="D35" s="47"/>
      <c r="E35" s="47"/>
      <c r="F35" s="47"/>
      <c r="G35" s="47"/>
    </row>
    <row r="36" spans="4:7" x14ac:dyDescent="0.2">
      <c r="D36" s="47"/>
      <c r="E36" s="47"/>
      <c r="F36" s="47"/>
      <c r="G36" s="47"/>
    </row>
    <row r="37" spans="4:7" x14ac:dyDescent="0.2">
      <c r="D37" s="46"/>
      <c r="E37" s="47"/>
      <c r="F37" s="47"/>
      <c r="G37" s="47"/>
    </row>
    <row r="38" spans="4:7" x14ac:dyDescent="0.2">
      <c r="D38" s="46"/>
      <c r="E38" s="47"/>
      <c r="F38" s="47"/>
      <c r="G38" s="47"/>
    </row>
    <row r="39" spans="4:7" x14ac:dyDescent="0.2">
      <c r="D39" s="47"/>
      <c r="E39" s="47"/>
      <c r="F39" s="47"/>
      <c r="G39" s="47"/>
    </row>
    <row r="40" spans="4:7" x14ac:dyDescent="0.2">
      <c r="D40" s="46"/>
      <c r="E40" s="48"/>
      <c r="F40" s="48"/>
      <c r="G40" s="48"/>
    </row>
    <row r="41" spans="4:7" x14ac:dyDescent="0.2">
      <c r="D41" s="46"/>
      <c r="E41" s="48"/>
      <c r="F41" s="48"/>
      <c r="G41" s="48"/>
    </row>
    <row r="42" spans="4:7" x14ac:dyDescent="0.2">
      <c r="D42" s="46"/>
      <c r="E42" s="48"/>
      <c r="F42" s="48"/>
      <c r="G42" s="48"/>
    </row>
  </sheetData>
  <mergeCells count="9">
    <mergeCell ref="A3:B3"/>
    <mergeCell ref="B5:D5"/>
    <mergeCell ref="E5:G5"/>
    <mergeCell ref="H5:J5"/>
    <mergeCell ref="A23:M23"/>
    <mergeCell ref="K5:M5"/>
    <mergeCell ref="A20:M20"/>
    <mergeCell ref="A21:M21"/>
    <mergeCell ref="A22:M22"/>
  </mergeCells>
  <pageMargins left="0.25" right="0.25" top="0.75" bottom="0.75" header="0.3" footer="0.3"/>
  <pageSetup paperSize="5" orientation="landscape" r:id="rId1"/>
  <headerFooter>
    <oddHeader>&amp;LRFP #TCAS-2020-01-BH
Pretrial Risk Assessment Application for the Superior Courts of California
Exhibit 5 - Cost Matrix for Small, Medium, and Large Courts</oddHeader>
    <oddFooter>&amp;C&amp;A&amp;RPage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6"/>
  <sheetViews>
    <sheetView topLeftCell="A16" zoomScale="80" zoomScaleNormal="80" workbookViewId="0">
      <selection activeCell="C4" sqref="C4"/>
    </sheetView>
  </sheetViews>
  <sheetFormatPr defaultRowHeight="12.75" x14ac:dyDescent="0.2"/>
  <cols>
    <col min="1" max="1" width="61.28515625" customWidth="1"/>
    <col min="2" max="2" width="16.28515625" bestFit="1" customWidth="1"/>
    <col min="3" max="3" width="70.5703125" bestFit="1" customWidth="1"/>
  </cols>
  <sheetData>
    <row r="1" spans="1:3" ht="21" customHeight="1" thickBot="1" x14ac:dyDescent="0.25">
      <c r="A1" s="130" t="s">
        <v>82</v>
      </c>
      <c r="B1" s="140"/>
      <c r="C1" s="140" t="str">
        <f>Summary!B1</f>
        <v>{Insert Company Name}</v>
      </c>
    </row>
    <row r="2" spans="1:3" ht="22.5" customHeight="1" x14ac:dyDescent="0.25">
      <c r="A2" s="91" t="s">
        <v>113</v>
      </c>
      <c r="B2" s="60"/>
      <c r="C2" s="60"/>
    </row>
    <row r="3" spans="1:3" ht="30" x14ac:dyDescent="0.2">
      <c r="A3" s="80" t="s">
        <v>56</v>
      </c>
      <c r="B3" s="56"/>
      <c r="C3" s="56"/>
    </row>
    <row r="4" spans="1:3" ht="13.5" thickBot="1" x14ac:dyDescent="0.25">
      <c r="A4" s="56"/>
      <c r="B4" s="324"/>
      <c r="C4" s="56"/>
    </row>
    <row r="5" spans="1:3" ht="26.25" thickBot="1" x14ac:dyDescent="0.25">
      <c r="A5" s="77" t="s">
        <v>57</v>
      </c>
      <c r="B5" s="64" t="s">
        <v>58</v>
      </c>
      <c r="C5" s="64" t="s">
        <v>10</v>
      </c>
    </row>
    <row r="6" spans="1:3" ht="15" customHeight="1" x14ac:dyDescent="0.2">
      <c r="A6" s="241" t="s">
        <v>76</v>
      </c>
      <c r="B6" s="65"/>
      <c r="C6" s="243"/>
    </row>
    <row r="7" spans="1:3" ht="13.5" thickBot="1" x14ac:dyDescent="0.25">
      <c r="A7" s="325" t="s">
        <v>137</v>
      </c>
      <c r="B7" s="327"/>
      <c r="C7" s="67"/>
    </row>
    <row r="8" spans="1:3" ht="18.75" customHeight="1" x14ac:dyDescent="0.2">
      <c r="A8" s="242" t="s">
        <v>75</v>
      </c>
      <c r="B8" s="66"/>
      <c r="C8" s="55" t="s">
        <v>59</v>
      </c>
    </row>
    <row r="9" spans="1:3" x14ac:dyDescent="0.2">
      <c r="A9" s="325" t="s">
        <v>137</v>
      </c>
      <c r="B9" s="327"/>
      <c r="C9" s="67"/>
    </row>
    <row r="10" spans="1:3" s="232" customFormat="1" ht="13.5" thickBot="1" x14ac:dyDescent="0.25">
      <c r="A10" s="236"/>
      <c r="B10" s="78"/>
      <c r="C10" s="79"/>
    </row>
    <row r="11" spans="1:3" ht="13.5" thickBot="1" x14ac:dyDescent="0.25">
      <c r="A11" s="237" t="s">
        <v>12</v>
      </c>
      <c r="B11" s="333">
        <f>B7+B9</f>
        <v>0</v>
      </c>
      <c r="C11" s="204"/>
    </row>
    <row r="12" spans="1:3" ht="13.5" thickBot="1" x14ac:dyDescent="0.25">
      <c r="A12" s="75"/>
      <c r="B12" s="66"/>
      <c r="C12" s="87"/>
    </row>
    <row r="13" spans="1:3" ht="36" thickBot="1" x14ac:dyDescent="0.25">
      <c r="A13" s="317" t="s">
        <v>124</v>
      </c>
      <c r="B13" s="71"/>
      <c r="C13" s="88"/>
    </row>
    <row r="14" spans="1:3" x14ac:dyDescent="0.2">
      <c r="A14" s="326"/>
      <c r="B14" s="332"/>
      <c r="C14" s="70"/>
    </row>
    <row r="15" spans="1:3" ht="13.5" thickBot="1" x14ac:dyDescent="0.25">
      <c r="A15" s="203"/>
      <c r="B15" s="332"/>
      <c r="C15" s="89"/>
    </row>
    <row r="16" spans="1:3" ht="13.5" thickBot="1" x14ac:dyDescent="0.25">
      <c r="A16" s="237" t="s">
        <v>12</v>
      </c>
      <c r="B16" s="333">
        <f>SUM(B14:B15)</f>
        <v>0</v>
      </c>
      <c r="C16" s="204"/>
    </row>
    <row r="17" spans="1:3" ht="13.5" thickBot="1" x14ac:dyDescent="0.25">
      <c r="A17" s="205"/>
      <c r="B17" s="206"/>
      <c r="C17" s="207"/>
    </row>
    <row r="18" spans="1:3" ht="14.25" customHeight="1" thickBot="1" x14ac:dyDescent="0.25">
      <c r="A18" s="76" t="s">
        <v>60</v>
      </c>
      <c r="B18" s="71"/>
      <c r="C18" s="72"/>
    </row>
    <row r="19" spans="1:3" x14ac:dyDescent="0.2">
      <c r="A19" s="208"/>
      <c r="B19" s="336"/>
      <c r="C19" s="209"/>
    </row>
    <row r="20" spans="1:3" ht="13.5" thickBot="1" x14ac:dyDescent="0.25">
      <c r="A20" s="210"/>
      <c r="B20" s="335"/>
      <c r="C20" s="211"/>
    </row>
    <row r="21" spans="1:3" ht="14.25" thickTop="1" thickBot="1" x14ac:dyDescent="0.25">
      <c r="A21" s="237" t="s">
        <v>12</v>
      </c>
      <c r="B21" s="333">
        <f>SUM(B19:B20)</f>
        <v>0</v>
      </c>
      <c r="C21" s="204"/>
    </row>
    <row r="22" spans="1:3" s="232" customFormat="1" ht="13.5" thickBot="1" x14ac:dyDescent="0.25">
      <c r="A22" s="238"/>
      <c r="B22" s="239"/>
      <c r="C22" s="240"/>
    </row>
    <row r="23" spans="1:3" ht="14.25" thickTop="1" thickBot="1" x14ac:dyDescent="0.25">
      <c r="A23" s="58" t="s">
        <v>12</v>
      </c>
      <c r="B23" s="312">
        <f>B11+B16+B21</f>
        <v>0</v>
      </c>
      <c r="C23" s="68"/>
    </row>
    <row r="24" spans="1:3" x14ac:dyDescent="0.2">
      <c r="A24" s="62" t="s">
        <v>61</v>
      </c>
      <c r="B24" s="328"/>
      <c r="C24" s="201"/>
    </row>
    <row r="25" spans="1:3" x14ac:dyDescent="0.2">
      <c r="A25" s="62" t="s">
        <v>13</v>
      </c>
      <c r="B25" s="328" t="s">
        <v>9</v>
      </c>
      <c r="C25" s="200"/>
    </row>
    <row r="26" spans="1:3" x14ac:dyDescent="0.2">
      <c r="A26" s="63" t="s">
        <v>14</v>
      </c>
      <c r="B26" s="329" t="s">
        <v>9</v>
      </c>
      <c r="C26" s="200"/>
    </row>
    <row r="27" spans="1:3" ht="13.5" thickBot="1" x14ac:dyDescent="0.25">
      <c r="A27" s="90" t="s">
        <v>62</v>
      </c>
      <c r="B27" s="330">
        <f>SUM(B23:B26)</f>
        <v>0</v>
      </c>
      <c r="C27" s="202"/>
    </row>
    <row r="28" spans="1:3" x14ac:dyDescent="0.2">
      <c r="A28" s="319"/>
      <c r="B28" s="322"/>
      <c r="C28" s="320"/>
    </row>
    <row r="29" spans="1:3" ht="13.5" thickBot="1" x14ac:dyDescent="0.25">
      <c r="A29" s="349"/>
      <c r="B29" s="321"/>
      <c r="C29" s="323" t="s">
        <v>9</v>
      </c>
    </row>
    <row r="30" spans="1:3" ht="24.75" customHeight="1" thickBot="1" x14ac:dyDescent="0.3">
      <c r="A30" s="318" t="s">
        <v>63</v>
      </c>
      <c r="B30" s="59"/>
      <c r="C30" s="81"/>
    </row>
    <row r="31" spans="1:3" x14ac:dyDescent="0.2">
      <c r="A31" s="86" t="s">
        <v>93</v>
      </c>
      <c r="B31" s="83"/>
      <c r="C31" s="89"/>
    </row>
    <row r="32" spans="1:3" x14ac:dyDescent="0.2">
      <c r="A32" s="331" t="s">
        <v>137</v>
      </c>
      <c r="B32" s="327"/>
      <c r="C32" s="84"/>
    </row>
    <row r="33" spans="1:3" ht="13.5" thickBot="1" x14ac:dyDescent="0.25">
      <c r="A33" s="57"/>
      <c r="B33" s="85"/>
      <c r="C33" s="82"/>
    </row>
    <row r="34" spans="1:3" ht="13.5" thickBot="1" x14ac:dyDescent="0.25">
      <c r="A34" s="237" t="s">
        <v>49</v>
      </c>
      <c r="B34" s="333">
        <f>SUM(B32:B33)</f>
        <v>0</v>
      </c>
      <c r="C34" s="204"/>
    </row>
    <row r="35" spans="1:3" ht="13.5" thickBot="1" x14ac:dyDescent="0.25">
      <c r="A35" s="57" t="s">
        <v>9</v>
      </c>
      <c r="B35" s="73"/>
      <c r="C35" s="74"/>
    </row>
    <row r="36" spans="1:3" ht="36" thickBot="1" x14ac:dyDescent="0.25">
      <c r="A36" s="317" t="s">
        <v>125</v>
      </c>
      <c r="B36" s="71"/>
      <c r="C36" s="88"/>
    </row>
    <row r="37" spans="1:3" x14ac:dyDescent="0.2">
      <c r="A37" s="69"/>
      <c r="B37" s="332"/>
      <c r="C37" s="70"/>
    </row>
    <row r="38" spans="1:3" ht="13.5" thickBot="1" x14ac:dyDescent="0.25">
      <c r="A38" s="69"/>
      <c r="B38" s="332"/>
      <c r="C38" s="70"/>
    </row>
    <row r="39" spans="1:3" ht="13.5" thickBot="1" x14ac:dyDescent="0.25">
      <c r="A39" s="237" t="s">
        <v>49</v>
      </c>
      <c r="B39" s="333">
        <f>SUM(B37:B38)</f>
        <v>0</v>
      </c>
      <c r="C39" s="204"/>
    </row>
    <row r="40" spans="1:3" s="232" customFormat="1" ht="13.5" thickBot="1" x14ac:dyDescent="0.25">
      <c r="A40" s="233"/>
      <c r="B40" s="234"/>
      <c r="C40" s="209"/>
    </row>
    <row r="41" spans="1:3" ht="13.5" thickBot="1" x14ac:dyDescent="0.25">
      <c r="A41" s="59" t="s">
        <v>64</v>
      </c>
      <c r="B41" s="59"/>
      <c r="C41" s="235"/>
    </row>
    <row r="42" spans="1:3" x14ac:dyDescent="0.2">
      <c r="A42" s="57"/>
      <c r="B42" s="327"/>
      <c r="C42" s="67"/>
    </row>
    <row r="43" spans="1:3" ht="13.5" thickBot="1" x14ac:dyDescent="0.25">
      <c r="A43" s="203"/>
      <c r="B43" s="334"/>
      <c r="C43" s="89"/>
    </row>
    <row r="44" spans="1:3" ht="13.5" thickBot="1" x14ac:dyDescent="0.25">
      <c r="A44" s="237" t="s">
        <v>49</v>
      </c>
      <c r="B44" s="333">
        <f>SUM(B42:B43)</f>
        <v>0</v>
      </c>
      <c r="C44" s="204"/>
    </row>
    <row r="45" spans="1:3" s="232" customFormat="1" ht="13.5" thickBot="1" x14ac:dyDescent="0.25">
      <c r="A45" s="229"/>
      <c r="B45" s="230"/>
      <c r="C45" s="231"/>
    </row>
    <row r="46" spans="1:3" ht="14.25" thickTop="1" thickBot="1" x14ac:dyDescent="0.25">
      <c r="A46" s="58" t="s">
        <v>12</v>
      </c>
      <c r="B46" s="337">
        <f>B34+B39+B44</f>
        <v>0</v>
      </c>
      <c r="C46" s="68"/>
    </row>
    <row r="47" spans="1:3" x14ac:dyDescent="0.2">
      <c r="A47" s="63" t="s">
        <v>14</v>
      </c>
      <c r="B47" s="339"/>
      <c r="C47" s="201"/>
    </row>
    <row r="48" spans="1:3" ht="13.5" thickBot="1" x14ac:dyDescent="0.25">
      <c r="A48" s="90" t="s">
        <v>65</v>
      </c>
      <c r="B48" s="338">
        <f>SUM(B46:B47)</f>
        <v>0</v>
      </c>
      <c r="C48" s="202"/>
    </row>
    <row r="49" spans="1:3" x14ac:dyDescent="0.2">
      <c r="A49" s="348" t="s">
        <v>0</v>
      </c>
      <c r="B49" s="56"/>
      <c r="C49" s="56"/>
    </row>
    <row r="50" spans="1:3" ht="13.5" thickBot="1" x14ac:dyDescent="0.25">
      <c r="A50" s="61"/>
      <c r="B50" s="56"/>
      <c r="C50" s="56"/>
    </row>
    <row r="51" spans="1:3" x14ac:dyDescent="0.2">
      <c r="A51" s="373" t="s">
        <v>114</v>
      </c>
      <c r="B51" s="396"/>
      <c r="C51" s="397"/>
    </row>
    <row r="52" spans="1:3" ht="30" customHeight="1" x14ac:dyDescent="0.2">
      <c r="A52" s="376" t="s">
        <v>131</v>
      </c>
      <c r="B52" s="417"/>
      <c r="C52" s="418"/>
    </row>
    <row r="53" spans="1:3" ht="39.75" customHeight="1" x14ac:dyDescent="0.2">
      <c r="A53" s="376" t="s">
        <v>152</v>
      </c>
      <c r="B53" s="419"/>
      <c r="C53" s="420"/>
    </row>
    <row r="54" spans="1:3" ht="21.75" customHeight="1" x14ac:dyDescent="0.2">
      <c r="A54" s="376" t="s">
        <v>153</v>
      </c>
      <c r="B54" s="417"/>
      <c r="C54" s="418"/>
    </row>
    <row r="55" spans="1:3" x14ac:dyDescent="0.2">
      <c r="A55" s="421" t="s">
        <v>127</v>
      </c>
      <c r="B55" s="419"/>
      <c r="C55" s="420"/>
    </row>
    <row r="56" spans="1:3" ht="13.5" thickBot="1" x14ac:dyDescent="0.25">
      <c r="A56" s="414" t="s">
        <v>130</v>
      </c>
      <c r="B56" s="415"/>
      <c r="C56" s="416"/>
    </row>
  </sheetData>
  <mergeCells count="6">
    <mergeCell ref="A56:C56"/>
    <mergeCell ref="A51:C51"/>
    <mergeCell ref="A52:C52"/>
    <mergeCell ref="A53:C53"/>
    <mergeCell ref="A54:C54"/>
    <mergeCell ref="A55:C55"/>
  </mergeCells>
  <pageMargins left="0.25" right="0.25" top="0.75" bottom="0.75" header="0.3" footer="0.3"/>
  <pageSetup paperSize="5" scale="95" orientation="landscape" r:id="rId1"/>
  <headerFooter>
    <oddHeader>&amp;LRFP #TCAS-2020-01-BH
Pretrial Risk Assessment Application for the Superior Courts of California
Exhibit 5 - Cost Matrix for Small, Medium, and Large Courts</oddHeader>
    <oddFooter>&amp;C&amp;A&amp;RPage &amp;P of &amp;N</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Instructions</vt:lpstr>
      <vt:lpstr>Summary</vt:lpstr>
      <vt:lpstr>1-License</vt:lpstr>
      <vt:lpstr>2-ProfServ-Small</vt:lpstr>
      <vt:lpstr>3-ProfServ-Medium</vt:lpstr>
      <vt:lpstr>4-ProfServ-Large</vt:lpstr>
      <vt:lpstr>5-Maintenance and Support</vt:lpstr>
      <vt:lpstr>6-Other Costs</vt:lpstr>
      <vt:lpstr>7-Hosted Costs</vt:lpstr>
      <vt:lpstr>8-Alternate Pricing </vt:lpstr>
      <vt:lpstr>'1-License'!Print_Titles</vt:lpstr>
      <vt:lpstr>'2-ProfServ-Small'!Print_Titles</vt:lpstr>
      <vt:lpstr>'3-ProfServ-Medium'!Print_Titles</vt:lpstr>
      <vt:lpstr>'4-ProfServ-Large'!Print_Titles</vt:lpstr>
      <vt:lpstr>'7-Hosted Costs'!Print_Titles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Sean</dc:creator>
  <cp:lastModifiedBy>Hardin, Bill</cp:lastModifiedBy>
  <cp:lastPrinted>2020-02-24T23:01:18Z</cp:lastPrinted>
  <dcterms:created xsi:type="dcterms:W3CDTF">1998-04-30T13:13:23Z</dcterms:created>
  <dcterms:modified xsi:type="dcterms:W3CDTF">2020-03-10T18:13:28Z</dcterms:modified>
</cp:coreProperties>
</file>