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tables/table1.xml" ContentType="application/vnd.openxmlformats-officedocument.spreadsheetml.table+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tables/table2.xml" ContentType="application/vnd.openxmlformats-officedocument.spreadsheetml.table+xml"/>
  <Override PartName="/xl/drawings/drawing5.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tables/table3.xml" ContentType="application/vnd.openxmlformats-officedocument.spreadsheetml.table+xml"/>
  <Override PartName="/xl/drawings/drawing6.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tables/table4.xml" ContentType="application/vnd.openxmlformats-officedocument.spreadsheetml.table+xml"/>
  <Override PartName="/xl/drawings/drawing7.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tables/table5.xml" ContentType="application/vnd.openxmlformats-officedocument.spreadsheetml.table+xml"/>
  <Override PartName="/xl/drawings/drawing8.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tables/table6.xml" ContentType="application/vnd.openxmlformats-officedocument.spreadsheetml.table+xml"/>
  <Override PartName="/xl/drawings/drawing9.xml" ContentType="application/vnd.openxmlformats-officedocument.drawing+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tables/table7.xml" ContentType="application/vnd.openxmlformats-officedocument.spreadsheetml.table+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G:\LGL_SVCS\AB1058\Rolling Time Study (RTS)\Current RTS Tools\"/>
    </mc:Choice>
  </mc:AlternateContent>
  <xr:revisionPtr revIDLastSave="0" documentId="13_ncr:1_{81DE9202-9D3E-4980-AAA7-1B1DEC05E6D1}" xr6:coauthVersionLast="47" xr6:coauthVersionMax="47" xr10:uidLastSave="{00000000-0000-0000-0000-000000000000}"/>
  <bookViews>
    <workbookView xWindow="-120" yWindow="-120" windowWidth="29040" windowHeight="15840" tabRatio="718" xr2:uid="{00000000-000D-0000-FFFF-FFFF00000000}"/>
  </bookViews>
  <sheets>
    <sheet name="Instructions" sheetId="42" r:id="rId1"/>
    <sheet name="Charts" sheetId="43" r:id="rId2"/>
    <sheet name="Monday" sheetId="35" r:id="rId3"/>
    <sheet name="Tuesday" sheetId="50" r:id="rId4"/>
    <sheet name="Wednesday" sheetId="49" r:id="rId5"/>
    <sheet name="Thursday" sheetId="44" r:id="rId6"/>
    <sheet name="Friday" sheetId="48" r:id="rId7"/>
    <sheet name="Sat" sheetId="53" r:id="rId8"/>
    <sheet name="Sun" sheetId="52" r:id="rId9"/>
    <sheet name="Timesheet" sheetId="51" r:id="rId10"/>
    <sheet name="WK_SUMMARY" sheetId="11" r:id="rId11"/>
  </sheets>
  <definedNames>
    <definedName name="_xlnm._FilterDatabase" localSheetId="6" hidden="1">Friday!$A$15:$A$280</definedName>
    <definedName name="_xlnm._FilterDatabase" localSheetId="2" hidden="1">Monday!$A$15:$A$280</definedName>
    <definedName name="_xlnm._FilterDatabase" localSheetId="7" hidden="1">Sat!$A$15:$A$280</definedName>
    <definedName name="_xlnm._FilterDatabase" localSheetId="8" hidden="1">Sun!$A$15:$A$280</definedName>
    <definedName name="_xlnm._FilterDatabase" localSheetId="5" hidden="1">Thursday!$A$15:$A$280</definedName>
    <definedName name="_xlnm._FilterDatabase" localSheetId="3" hidden="1">Tuesday!$A$15:$A$280</definedName>
    <definedName name="_xlnm._FilterDatabase" localSheetId="4" hidden="1">Wednesday!$A$15:$A$280</definedName>
    <definedName name="Cal_Endtime">0.999305555555556</definedName>
    <definedName name="ColumnTitle2" localSheetId="1">#REF!</definedName>
    <definedName name="ColumnTitle2" localSheetId="6">#REF!</definedName>
    <definedName name="ColumnTitle2" localSheetId="0">#REF!</definedName>
    <definedName name="ColumnTitle2" localSheetId="2">#REF!</definedName>
    <definedName name="ColumnTitle2" localSheetId="7">#REF!</definedName>
    <definedName name="ColumnTitle2" localSheetId="8">#REF!</definedName>
    <definedName name="ColumnTitle2" localSheetId="5">#REF!</definedName>
    <definedName name="ColumnTitle2" localSheetId="9">#REF!</definedName>
    <definedName name="ColumnTitle2" localSheetId="3">#REF!</definedName>
    <definedName name="ColumnTitle2" localSheetId="4">#REF!</definedName>
    <definedName name="ColumnTitle2">#REF!</definedName>
    <definedName name="ColumnTitleRegion..H2.1" localSheetId="1">#REF!</definedName>
    <definedName name="ColumnTitleRegion..H2.1" localSheetId="6">Friday!$N$11</definedName>
    <definedName name="ColumnTitleRegion..H2.1" localSheetId="0">#REF!</definedName>
    <definedName name="ColumnTitleRegion..H2.1" localSheetId="2">Monday!$N$11</definedName>
    <definedName name="ColumnTitleRegion..H2.1" localSheetId="7">Sat!$N$11</definedName>
    <definedName name="ColumnTitleRegion..H2.1" localSheetId="8">Sun!$N$11</definedName>
    <definedName name="ColumnTitleRegion..H2.1" localSheetId="5">Thursday!$N$11</definedName>
    <definedName name="ColumnTitleRegion..H2.1" localSheetId="9">#REF!</definedName>
    <definedName name="ColumnTitleRegion..H2.1" localSheetId="3">Tuesday!$N$11</definedName>
    <definedName name="ColumnTitleRegion..H2.1" localSheetId="4">Wednesday!$N$11</definedName>
    <definedName name="ColumnTitleRegion..H2.1">#REF!</definedName>
    <definedName name="CurrentTime">TIME(HOUR(NOW()),MINUTE(NOW()),SECOND(NOW()))</definedName>
    <definedName name="Data">#REF!</definedName>
    <definedName name="Increment" localSheetId="1">TIME(0,Charts!MinuteInterval,0)</definedName>
    <definedName name="Increment" localSheetId="6">TIME(0,Friday!MinuteInterval,0)</definedName>
    <definedName name="Increment" localSheetId="0">TIME(0,Instructions!MinuteInterval,0)</definedName>
    <definedName name="Increment" localSheetId="2">TIME(0,Monday!MinuteInterval,0)</definedName>
    <definedName name="Increment" localSheetId="7">TIME(0,Sat!MinuteInterval,0)</definedName>
    <definedName name="Increment" localSheetId="8">TIME(0,Sun!MinuteInterval,0)</definedName>
    <definedName name="Increment" localSheetId="5">TIME(0,Thursday!MinuteInterval,0)</definedName>
    <definedName name="Increment" localSheetId="9">TIME(0,Timesheet!MinuteInterval,0)</definedName>
    <definedName name="Increment" localSheetId="3">TIME(0,Tuesday!MinuteInterval,0)</definedName>
    <definedName name="Increment" localSheetId="4">TIME(0,Wednesday!MinuteInterval,0)</definedName>
    <definedName name="Increment">TIME(0,MinuteInterval,0)</definedName>
    <definedName name="LastRow" localSheetId="6">MAX(MATCH(9.99E+307,Friday!#REF!),MATCH(REPT("z",255),Friday!#REF!))</definedName>
    <definedName name="LastRow" localSheetId="2">MAX(MATCH(9.99E+307,Monday!#REF!),MATCH(REPT("z",255),Monday!#REF!))</definedName>
    <definedName name="LastRow" localSheetId="7">MAX(MATCH(9.99E+307,Sat!#REF!),MATCH(REPT("z",255),Sat!#REF!))</definedName>
    <definedName name="LastRow" localSheetId="8">MAX(MATCH(9.99E+307,Sun!#REF!),MATCH(REPT("z",255),Sun!#REF!))</definedName>
    <definedName name="LastRow" localSheetId="5">MAX(MATCH(9.99E+307,Thursday!#REF!),MATCH(REPT("z",255),Thursday!#REF!))</definedName>
    <definedName name="LastRow" localSheetId="3">MAX(MATCH(9.99E+307,Tuesday!#REF!),MATCH(REPT("z",255),Tuesday!#REF!))</definedName>
    <definedName name="LastRow" localSheetId="4">MAX(MATCH(9.99E+307,Wednesday!#REF!),MATCH(REPT("z",255),Wednesday!#REF!))</definedName>
    <definedName name="LastRow">MAX(MATCH(9.99E+307,#REF!),MATCH(REPT("z",255),#REF!))</definedName>
    <definedName name="MinuteInterval" localSheetId="1">--LEFT(Charts!MinuteText,2)</definedName>
    <definedName name="MinuteInterval" localSheetId="6">--LEFT(Friday!MinuteText,2)</definedName>
    <definedName name="MinuteInterval" localSheetId="0">--LEFT(Instructions!MinuteText,2)</definedName>
    <definedName name="MinuteInterval" localSheetId="2">--LEFT(Monday!MinuteText,2)</definedName>
    <definedName name="MinuteInterval" localSheetId="7">--LEFT(Sat!MinuteText,2)</definedName>
    <definedName name="MinuteInterval" localSheetId="8">--LEFT(Sun!MinuteText,2)</definedName>
    <definedName name="MinuteInterval" localSheetId="5">--LEFT(Thursday!MinuteText,2)</definedName>
    <definedName name="MinuteInterval" localSheetId="9">--LEFT(Timesheet!MinuteText,2)</definedName>
    <definedName name="MinuteInterval" localSheetId="3">--LEFT(Tuesday!MinuteText,2)</definedName>
    <definedName name="MinuteInterval" localSheetId="4">--LEFT(Wednesday!MinuteText,2)</definedName>
    <definedName name="MinuteInterval">--LEFT(MinuteText,2)</definedName>
    <definedName name="MinuteText" localSheetId="1">#REF!</definedName>
    <definedName name="MinuteText" localSheetId="6">Friday!#REF!</definedName>
    <definedName name="MinuteText" localSheetId="0">#REF!</definedName>
    <definedName name="MinuteText" localSheetId="2">Monday!#REF!</definedName>
    <definedName name="MinuteText" localSheetId="7">Sat!#REF!</definedName>
    <definedName name="MinuteText" localSheetId="8">Sun!#REF!</definedName>
    <definedName name="MinuteText" localSheetId="5">Thursday!#REF!</definedName>
    <definedName name="MinuteText" localSheetId="9">#REF!</definedName>
    <definedName name="MinuteText" localSheetId="3">Tuesday!#REF!</definedName>
    <definedName name="MinuteText" localSheetId="4">Wednesday!#REF!</definedName>
    <definedName name="MinuteText">#REF!</definedName>
    <definedName name="OLE_LINK17" localSheetId="0">Instructions!$A$1</definedName>
    <definedName name="OLE_LINK3" localSheetId="1">Charts!$A$2</definedName>
    <definedName name="OLE_LINK4" localSheetId="1">Charts!$A$27</definedName>
    <definedName name="_xlnm.Print_Area" localSheetId="6">Friday!$A$1:$U$72</definedName>
    <definedName name="_xlnm.Print_Area" localSheetId="2">Monday!$A$1:$U$72</definedName>
    <definedName name="_xlnm.Print_Area" localSheetId="7">Sat!$A$1:$U$72</definedName>
    <definedName name="_xlnm.Print_Area" localSheetId="8">Sun!$A$1:$U$72</definedName>
    <definedName name="_xlnm.Print_Area" localSheetId="5">Thursday!$A$1:$U$72</definedName>
    <definedName name="_xlnm.Print_Area" localSheetId="3">Tuesday!$A$1:$U$72</definedName>
    <definedName name="_xlnm.Print_Area" localSheetId="4">Wednesday!$A$1:$U$72</definedName>
    <definedName name="_xlnm.Print_Area" localSheetId="10">WK_SUMMARY!$A$1:$N$55</definedName>
    <definedName name="_xlnm.Print_Titles" localSheetId="6">Friday!$13:$13</definedName>
    <definedName name="_xlnm.Print_Titles" localSheetId="2">Monday!$13:$13</definedName>
    <definedName name="_xlnm.Print_Titles" localSheetId="7">Sat!$13:$13</definedName>
    <definedName name="_xlnm.Print_Titles" localSheetId="8">Sun!$13:$13</definedName>
    <definedName name="_xlnm.Print_Titles" localSheetId="5">Thursday!$13:$13</definedName>
    <definedName name="_xlnm.Print_Titles" localSheetId="3">Tuesday!$13:$13</definedName>
    <definedName name="_xlnm.Print_Titles" localSheetId="4">Wednesday!$13:$13</definedName>
    <definedName name="ScheduleStart" localSheetId="1">#REF!</definedName>
    <definedName name="ScheduleStart" localSheetId="6">Friday!$N$12</definedName>
    <definedName name="ScheduleStart" localSheetId="0">#REF!</definedName>
    <definedName name="ScheduleStart" localSheetId="2">Monday!$N$12</definedName>
    <definedName name="ScheduleStart" localSheetId="7">Sat!$N$12</definedName>
    <definedName name="ScheduleStart" localSheetId="8">Sun!$N$12</definedName>
    <definedName name="ScheduleStart" localSheetId="5">Thursday!$N$12</definedName>
    <definedName name="ScheduleStart" localSheetId="9">#REF!</definedName>
    <definedName name="ScheduleStart" localSheetId="3">Tuesday!$N$12</definedName>
    <definedName name="ScheduleStart" localSheetId="4">Wednesday!$N$12</definedName>
    <definedName name="ScheduleStart">#REF!</definedName>
    <definedName name="Source">#REF!</definedName>
    <definedName name="Test" localSheetId="6">#REF!</definedName>
    <definedName name="Test" localSheetId="7">#REF!</definedName>
    <definedName name="Test" localSheetId="8">#REF!</definedName>
    <definedName name="Test" localSheetId="5">#REF!</definedName>
    <definedName name="Test" localSheetId="3">#REF!</definedName>
    <definedName name="Test" localSheetId="4">#REF!</definedName>
    <definedName name="Test">#REF!</definedName>
    <definedName name="ThisCol" localSheetId="1">#REF!:INDEX(#REF!,LastRow,1)</definedName>
    <definedName name="ThisCol" localSheetId="6">Friday!A$15:INDEX(Friday!A:A,Friday!LastRow,1)</definedName>
    <definedName name="ThisCol" localSheetId="0">#REF!:INDEX(#REF!,LastRow,1)</definedName>
    <definedName name="ThisCol" localSheetId="2">Monday!A$15:INDEX(Monday!A:A,Monday!LastRow,1)</definedName>
    <definedName name="ThisCol" localSheetId="7">Sat!A$15:INDEX(Sat!A:A,Sat!LastRow,1)</definedName>
    <definedName name="ThisCol" localSheetId="8">Sun!A$15:INDEX(Sun!A:A,Sun!LastRow,1)</definedName>
    <definedName name="ThisCol" localSheetId="5">Thursday!A$15:INDEX(Thursday!A:A,Thursday!LastRow,1)</definedName>
    <definedName name="ThisCol" localSheetId="9">#REF!:INDEX(#REF!,LastRow,1)</definedName>
    <definedName name="ThisCol" localSheetId="3">Tuesday!A$15:INDEX(Tuesday!A:A,Tuesday!LastRow,1)</definedName>
    <definedName name="ThisCol" localSheetId="4">Wednesday!A$15:INDEX(Wednesday!A:A,Wednesday!LastRow,1)</definedName>
    <definedName name="ThisCol">#REF!:INDEX(#REF!,LastRow,1)</definedName>
    <definedName name="ThisRow" localSheetId="1">#REF!</definedName>
    <definedName name="ThisRow" localSheetId="6">Friday!$Q1:$Q1</definedName>
    <definedName name="ThisRow" localSheetId="0">#REF!</definedName>
    <definedName name="ThisRow" localSheetId="2">Monday!$Q1:$Q1</definedName>
    <definedName name="ThisRow" localSheetId="7">Sat!$Q1:$Q1</definedName>
    <definedName name="ThisRow" localSheetId="8">Sun!$Q1:$Q1</definedName>
    <definedName name="ThisRow" localSheetId="5">Thursday!$Q1:$Q1</definedName>
    <definedName name="ThisRow" localSheetId="9">#REF!</definedName>
    <definedName name="ThisRow" localSheetId="3">Tuesday!$Q1:$Q1</definedName>
    <definedName name="ThisRow" localSheetId="4">Wednesday!$Q1:$Q1</definedName>
    <definedName name="ThisRow">#REF!</definedName>
    <definedName name="ThisWeekday">CHOOSE(WEEKDAY(TODAY()),"Sunday","Monday","Tuesday","Wednesday","Thursday","Friday","Saturday")</definedName>
    <definedName name="Times" localSheetId="1">#REF!</definedName>
    <definedName name="Times" localSheetId="6">#REF!</definedName>
    <definedName name="Times" localSheetId="0">#REF!</definedName>
    <definedName name="Times" localSheetId="2">#REF!</definedName>
    <definedName name="Times" localSheetId="7">#REF!</definedName>
    <definedName name="Times" localSheetId="8">#REF!</definedName>
    <definedName name="Times" localSheetId="5">#REF!</definedName>
    <definedName name="Times" localSheetId="9">#REF!</definedName>
    <definedName name="Times" localSheetId="3">#REF!</definedName>
    <definedName name="Times" localSheetId="4">#REF!</definedName>
    <definedName name="Times">#REF!</definedName>
    <definedName name="Title1" localSheetId="1">#REF!</definedName>
    <definedName name="Title1" localSheetId="6">#REF!</definedName>
    <definedName name="Title1" localSheetId="0">#REF!</definedName>
    <definedName name="Title1" localSheetId="2">#REF!</definedName>
    <definedName name="Title1" localSheetId="7">#REF!</definedName>
    <definedName name="Title1" localSheetId="8">#REF!</definedName>
    <definedName name="Title1" localSheetId="5">#REF!</definedName>
    <definedName name="Title1" localSheetId="9">#REF!</definedName>
    <definedName name="Title1" localSheetId="3">#REF!</definedName>
    <definedName name="Title1" localSheetId="4">#REF!</definedName>
    <definedName name="Titl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8" i="52" l="1"/>
  <c r="S8" i="53"/>
  <c r="S8" i="48" l="1"/>
  <c r="S8" i="44"/>
  <c r="S8" i="49"/>
  <c r="S8" i="50"/>
  <c r="S8" i="35"/>
  <c r="B52" i="11" l="1"/>
  <c r="B39" i="11"/>
  <c r="A6" i="51"/>
  <c r="E6" i="51"/>
  <c r="A6" i="52"/>
  <c r="J5" i="11" s="1"/>
  <c r="A6" i="53"/>
  <c r="C66" i="53"/>
  <c r="M65" i="53"/>
  <c r="L65" i="53"/>
  <c r="K65" i="53"/>
  <c r="J65" i="53"/>
  <c r="I65" i="53"/>
  <c r="H65" i="53"/>
  <c r="G65" i="53"/>
  <c r="F19" i="51" s="1"/>
  <c r="F65" i="53"/>
  <c r="E65" i="53"/>
  <c r="D65" i="53"/>
  <c r="C65" i="53"/>
  <c r="B65" i="53"/>
  <c r="S65" i="53" s="1"/>
  <c r="X64" i="53"/>
  <c r="N64" i="53"/>
  <c r="M64" i="53"/>
  <c r="M66" i="53" s="1"/>
  <c r="L64" i="53"/>
  <c r="L66" i="53" s="1"/>
  <c r="K64" i="53"/>
  <c r="K66" i="53" s="1"/>
  <c r="J64" i="53"/>
  <c r="I64" i="53"/>
  <c r="I66" i="53" s="1"/>
  <c r="H64" i="53"/>
  <c r="H66" i="53" s="1"/>
  <c r="G64" i="53"/>
  <c r="G66" i="53" s="1"/>
  <c r="F64" i="53"/>
  <c r="E64" i="53"/>
  <c r="E66" i="53" s="1"/>
  <c r="D64" i="53"/>
  <c r="D66" i="53" s="1"/>
  <c r="C64" i="53"/>
  <c r="B64" i="53"/>
  <c r="AA63" i="53"/>
  <c r="T63" i="53"/>
  <c r="S63" i="53"/>
  <c r="V63" i="53" s="1"/>
  <c r="AA62" i="53"/>
  <c r="T62" i="53"/>
  <c r="S62" i="53"/>
  <c r="V62" i="53" s="1"/>
  <c r="AA61" i="53"/>
  <c r="T61" i="53"/>
  <c r="S61" i="53"/>
  <c r="V61" i="53" s="1"/>
  <c r="AA60" i="53"/>
  <c r="T60" i="53"/>
  <c r="S60" i="53"/>
  <c r="V60" i="53" s="1"/>
  <c r="AA59" i="53"/>
  <c r="T59" i="53"/>
  <c r="S59" i="53"/>
  <c r="V59" i="53" s="1"/>
  <c r="AA58" i="53"/>
  <c r="V58" i="53"/>
  <c r="T58" i="53"/>
  <c r="S58" i="53"/>
  <c r="AA57" i="53"/>
  <c r="V57" i="53"/>
  <c r="T57" i="53"/>
  <c r="S57" i="53"/>
  <c r="AA56" i="53"/>
  <c r="T56" i="53"/>
  <c r="S56" i="53"/>
  <c r="V56" i="53" s="1"/>
  <c r="AA55" i="53"/>
  <c r="T55" i="53"/>
  <c r="S55" i="53"/>
  <c r="V55" i="53" s="1"/>
  <c r="AA54" i="53"/>
  <c r="T54" i="53"/>
  <c r="S54" i="53"/>
  <c r="V54" i="53" s="1"/>
  <c r="AA53" i="53"/>
  <c r="T53" i="53"/>
  <c r="S53" i="53"/>
  <c r="V53" i="53" s="1"/>
  <c r="AA52" i="53"/>
  <c r="T52" i="53"/>
  <c r="S52" i="53"/>
  <c r="V52" i="53" s="1"/>
  <c r="AA51" i="53"/>
  <c r="T51" i="53"/>
  <c r="S51" i="53"/>
  <c r="V51" i="53" s="1"/>
  <c r="AA50" i="53"/>
  <c r="V50" i="53"/>
  <c r="T50" i="53"/>
  <c r="S50" i="53"/>
  <c r="AA49" i="53"/>
  <c r="V49" i="53"/>
  <c r="T49" i="53"/>
  <c r="S49" i="53"/>
  <c r="AA48" i="53"/>
  <c r="T48" i="53"/>
  <c r="S48" i="53"/>
  <c r="V48" i="53" s="1"/>
  <c r="AA47" i="53"/>
  <c r="T47" i="53"/>
  <c r="S47" i="53"/>
  <c r="V47" i="53" s="1"/>
  <c r="AA46" i="53"/>
  <c r="T46" i="53"/>
  <c r="S46" i="53"/>
  <c r="V46" i="53" s="1"/>
  <c r="AA45" i="53"/>
  <c r="T45" i="53"/>
  <c r="S45" i="53"/>
  <c r="V45" i="53" s="1"/>
  <c r="AA44" i="53"/>
  <c r="T44" i="53"/>
  <c r="S44" i="53"/>
  <c r="V44" i="53" s="1"/>
  <c r="AA43" i="53"/>
  <c r="T43" i="53"/>
  <c r="S43" i="53"/>
  <c r="V43" i="53" s="1"/>
  <c r="AA42" i="53"/>
  <c r="V42" i="53"/>
  <c r="T42" i="53"/>
  <c r="S42" i="53"/>
  <c r="AA41" i="53"/>
  <c r="V41" i="53"/>
  <c r="T41" i="53"/>
  <c r="S41" i="53"/>
  <c r="AA40" i="53"/>
  <c r="T40" i="53"/>
  <c r="S40" i="53"/>
  <c r="V40" i="53" s="1"/>
  <c r="AA39" i="53"/>
  <c r="T39" i="53"/>
  <c r="S39" i="53"/>
  <c r="V39" i="53" s="1"/>
  <c r="AA38" i="53"/>
  <c r="T38" i="53"/>
  <c r="S38" i="53"/>
  <c r="V38" i="53" s="1"/>
  <c r="AA37" i="53"/>
  <c r="T37" i="53"/>
  <c r="S37" i="53"/>
  <c r="V37" i="53" s="1"/>
  <c r="AA36" i="53"/>
  <c r="T36" i="53"/>
  <c r="S36" i="53"/>
  <c r="V36" i="53" s="1"/>
  <c r="AA35" i="53"/>
  <c r="T35" i="53"/>
  <c r="S35" i="53"/>
  <c r="V35" i="53" s="1"/>
  <c r="AA34" i="53"/>
  <c r="V34" i="53"/>
  <c r="T34" i="53"/>
  <c r="S34" i="53"/>
  <c r="AA33" i="53"/>
  <c r="V33" i="53"/>
  <c r="T33" i="53"/>
  <c r="S33" i="53"/>
  <c r="AA32" i="53"/>
  <c r="T32" i="53"/>
  <c r="S32" i="53"/>
  <c r="V32" i="53" s="1"/>
  <c r="AA31" i="53"/>
  <c r="T31" i="53"/>
  <c r="S31" i="53"/>
  <c r="V31" i="53" s="1"/>
  <c r="AA30" i="53"/>
  <c r="T30" i="53"/>
  <c r="S30" i="53"/>
  <c r="V30" i="53" s="1"/>
  <c r="AA29" i="53"/>
  <c r="T29" i="53"/>
  <c r="S29" i="53"/>
  <c r="V29" i="53" s="1"/>
  <c r="AA28" i="53"/>
  <c r="T28" i="53"/>
  <c r="S28" i="53"/>
  <c r="V28" i="53" s="1"/>
  <c r="AA27" i="53"/>
  <c r="T27" i="53"/>
  <c r="S27" i="53"/>
  <c r="V27" i="53" s="1"/>
  <c r="AA26" i="53"/>
  <c r="V26" i="53"/>
  <c r="T26" i="53"/>
  <c r="S26" i="53"/>
  <c r="AA25" i="53"/>
  <c r="V25" i="53"/>
  <c r="T25" i="53"/>
  <c r="S25" i="53"/>
  <c r="AA24" i="53"/>
  <c r="T24" i="53"/>
  <c r="S24" i="53"/>
  <c r="V24" i="53" s="1"/>
  <c r="AA23" i="53"/>
  <c r="T23" i="53"/>
  <c r="S23" i="53"/>
  <c r="V23" i="53" s="1"/>
  <c r="AA22" i="53"/>
  <c r="T22" i="53"/>
  <c r="S22" i="53"/>
  <c r="V22" i="53" s="1"/>
  <c r="AA21" i="53"/>
  <c r="T21" i="53"/>
  <c r="S21" i="53"/>
  <c r="V21" i="53" s="1"/>
  <c r="AA20" i="53"/>
  <c r="T20" i="53"/>
  <c r="S20" i="53"/>
  <c r="V20" i="53" s="1"/>
  <c r="AA19" i="53"/>
  <c r="T19" i="53"/>
  <c r="S19" i="53"/>
  <c r="V19" i="53" s="1"/>
  <c r="AA18" i="53"/>
  <c r="V18" i="53"/>
  <c r="T18" i="53"/>
  <c r="S18" i="53"/>
  <c r="AA17" i="53"/>
  <c r="V17" i="53"/>
  <c r="T17" i="53"/>
  <c r="S17" i="53"/>
  <c r="AA16" i="53"/>
  <c r="T16" i="53"/>
  <c r="S16" i="53"/>
  <c r="V16" i="53" s="1"/>
  <c r="AA15" i="53"/>
  <c r="T15" i="53"/>
  <c r="S15" i="53"/>
  <c r="V15" i="53" s="1"/>
  <c r="A15" i="53"/>
  <c r="A16" i="53" s="1"/>
  <c r="F10" i="53"/>
  <c r="L7" i="53"/>
  <c r="P6" i="53"/>
  <c r="L6" i="53"/>
  <c r="H6" i="53"/>
  <c r="D6" i="53"/>
  <c r="M65" i="52"/>
  <c r="L65" i="52"/>
  <c r="K65" i="52"/>
  <c r="J65" i="52"/>
  <c r="I65" i="52"/>
  <c r="H65" i="52"/>
  <c r="G65" i="52"/>
  <c r="F20" i="51" s="1"/>
  <c r="F65" i="52"/>
  <c r="E65" i="52"/>
  <c r="D65" i="52"/>
  <c r="C65" i="52"/>
  <c r="B65" i="52"/>
  <c r="X64" i="52"/>
  <c r="N64" i="52"/>
  <c r="M64" i="52"/>
  <c r="M66" i="52" s="1"/>
  <c r="L64" i="52"/>
  <c r="H20" i="51" s="1"/>
  <c r="K64" i="52"/>
  <c r="J64" i="52"/>
  <c r="J20" i="51" s="1"/>
  <c r="I64" i="52"/>
  <c r="H64" i="52"/>
  <c r="H66" i="52" s="1"/>
  <c r="G64" i="52"/>
  <c r="F64" i="52"/>
  <c r="F66" i="52" s="1"/>
  <c r="E64" i="52"/>
  <c r="D64" i="52"/>
  <c r="D66" i="52" s="1"/>
  <c r="C64" i="52"/>
  <c r="C66" i="52" s="1"/>
  <c r="B64" i="52"/>
  <c r="B66" i="52" s="1"/>
  <c r="AA63" i="52"/>
  <c r="T63" i="52"/>
  <c r="S63" i="52"/>
  <c r="V63" i="52" s="1"/>
  <c r="AA62" i="52"/>
  <c r="V62" i="52"/>
  <c r="T62" i="52"/>
  <c r="S62" i="52"/>
  <c r="AA61" i="52"/>
  <c r="V61" i="52"/>
  <c r="T61" i="52"/>
  <c r="S61" i="52"/>
  <c r="AA60" i="52"/>
  <c r="T60" i="52"/>
  <c r="S60" i="52"/>
  <c r="V60" i="52" s="1"/>
  <c r="AA59" i="52"/>
  <c r="T59" i="52"/>
  <c r="S59" i="52"/>
  <c r="V59" i="52" s="1"/>
  <c r="AA58" i="52"/>
  <c r="T58" i="52"/>
  <c r="S58" i="52"/>
  <c r="V58" i="52" s="1"/>
  <c r="AA57" i="52"/>
  <c r="T57" i="52"/>
  <c r="S57" i="52"/>
  <c r="V57" i="52" s="1"/>
  <c r="AA56" i="52"/>
  <c r="T56" i="52"/>
  <c r="S56" i="52"/>
  <c r="V56" i="52" s="1"/>
  <c r="AA55" i="52"/>
  <c r="T55" i="52"/>
  <c r="S55" i="52"/>
  <c r="V55" i="52" s="1"/>
  <c r="AA54" i="52"/>
  <c r="V54" i="52"/>
  <c r="T54" i="52"/>
  <c r="S54" i="52"/>
  <c r="AA53" i="52"/>
  <c r="V53" i="52"/>
  <c r="T53" i="52"/>
  <c r="S53" i="52"/>
  <c r="AA52" i="52"/>
  <c r="T52" i="52"/>
  <c r="S52" i="52"/>
  <c r="V52" i="52" s="1"/>
  <c r="AA51" i="52"/>
  <c r="T51" i="52"/>
  <c r="S51" i="52"/>
  <c r="V51" i="52" s="1"/>
  <c r="AA50" i="52"/>
  <c r="T50" i="52"/>
  <c r="S50" i="52"/>
  <c r="V50" i="52" s="1"/>
  <c r="AA49" i="52"/>
  <c r="T49" i="52"/>
  <c r="S49" i="52"/>
  <c r="V49" i="52" s="1"/>
  <c r="AA48" i="52"/>
  <c r="T48" i="52"/>
  <c r="S48" i="52"/>
  <c r="V48" i="52" s="1"/>
  <c r="AA47" i="52"/>
  <c r="T47" i="52"/>
  <c r="S47" i="52"/>
  <c r="V47" i="52" s="1"/>
  <c r="AA46" i="52"/>
  <c r="V46" i="52"/>
  <c r="T46" i="52"/>
  <c r="S46" i="52"/>
  <c r="AA45" i="52"/>
  <c r="V45" i="52"/>
  <c r="T45" i="52"/>
  <c r="S45" i="52"/>
  <c r="AA44" i="52"/>
  <c r="T44" i="52"/>
  <c r="S44" i="52"/>
  <c r="V44" i="52" s="1"/>
  <c r="AA43" i="52"/>
  <c r="T43" i="52"/>
  <c r="S43" i="52"/>
  <c r="V43" i="52" s="1"/>
  <c r="AA42" i="52"/>
  <c r="T42" i="52"/>
  <c r="S42" i="52"/>
  <c r="V42" i="52" s="1"/>
  <c r="AA41" i="52"/>
  <c r="T41" i="52"/>
  <c r="S41" i="52"/>
  <c r="V41" i="52" s="1"/>
  <c r="AA40" i="52"/>
  <c r="T40" i="52"/>
  <c r="S40" i="52"/>
  <c r="V40" i="52" s="1"/>
  <c r="AA39" i="52"/>
  <c r="T39" i="52"/>
  <c r="S39" i="52"/>
  <c r="V39" i="52" s="1"/>
  <c r="AA38" i="52"/>
  <c r="V38" i="52"/>
  <c r="T38" i="52"/>
  <c r="S38" i="52"/>
  <c r="AA37" i="52"/>
  <c r="V37" i="52"/>
  <c r="T37" i="52"/>
  <c r="S37" i="52"/>
  <c r="AA36" i="52"/>
  <c r="T36" i="52"/>
  <c r="S36" i="52"/>
  <c r="V36" i="52" s="1"/>
  <c r="AA35" i="52"/>
  <c r="T35" i="52"/>
  <c r="S35" i="52"/>
  <c r="V35" i="52" s="1"/>
  <c r="AA34" i="52"/>
  <c r="T34" i="52"/>
  <c r="S34" i="52"/>
  <c r="V34" i="52" s="1"/>
  <c r="AA33" i="52"/>
  <c r="T33" i="52"/>
  <c r="S33" i="52"/>
  <c r="V33" i="52" s="1"/>
  <c r="AA32" i="52"/>
  <c r="T32" i="52"/>
  <c r="S32" i="52"/>
  <c r="V32" i="52" s="1"/>
  <c r="AA31" i="52"/>
  <c r="T31" i="52"/>
  <c r="S31" i="52"/>
  <c r="V31" i="52" s="1"/>
  <c r="AA30" i="52"/>
  <c r="V30" i="52"/>
  <c r="T30" i="52"/>
  <c r="S30" i="52"/>
  <c r="AA29" i="52"/>
  <c r="V29" i="52"/>
  <c r="T29" i="52"/>
  <c r="S29" i="52"/>
  <c r="AA28" i="52"/>
  <c r="T28" i="52"/>
  <c r="S28" i="52"/>
  <c r="V28" i="52" s="1"/>
  <c r="AA27" i="52"/>
  <c r="T27" i="52"/>
  <c r="S27" i="52"/>
  <c r="V27" i="52" s="1"/>
  <c r="AA26" i="52"/>
  <c r="T26" i="52"/>
  <c r="S26" i="52"/>
  <c r="V26" i="52" s="1"/>
  <c r="AA25" i="52"/>
  <c r="T25" i="52"/>
  <c r="S25" i="52"/>
  <c r="V25" i="52" s="1"/>
  <c r="AA24" i="52"/>
  <c r="T24" i="52"/>
  <c r="S24" i="52"/>
  <c r="V24" i="52" s="1"/>
  <c r="AA23" i="52"/>
  <c r="T23" i="52"/>
  <c r="S23" i="52"/>
  <c r="V23" i="52" s="1"/>
  <c r="AA22" i="52"/>
  <c r="V22" i="52"/>
  <c r="T22" i="52"/>
  <c r="S22" i="52"/>
  <c r="AA21" i="52"/>
  <c r="V21" i="52"/>
  <c r="T21" i="52"/>
  <c r="S21" i="52"/>
  <c r="AA20" i="52"/>
  <c r="T20" i="52"/>
  <c r="S20" i="52"/>
  <c r="V20" i="52" s="1"/>
  <c r="AA19" i="52"/>
  <c r="T19" i="52"/>
  <c r="S19" i="52"/>
  <c r="V19" i="52" s="1"/>
  <c r="AA18" i="52"/>
  <c r="T18" i="52"/>
  <c r="S18" i="52"/>
  <c r="V18" i="52" s="1"/>
  <c r="AA17" i="52"/>
  <c r="T17" i="52"/>
  <c r="S17" i="52"/>
  <c r="V17" i="52" s="1"/>
  <c r="AA16" i="52"/>
  <c r="T16" i="52"/>
  <c r="S16" i="52"/>
  <c r="V16" i="52" s="1"/>
  <c r="AA15" i="52"/>
  <c r="T15" i="52"/>
  <c r="S15" i="52"/>
  <c r="V15" i="52" s="1"/>
  <c r="A15" i="52"/>
  <c r="A16" i="52" s="1"/>
  <c r="F10" i="52"/>
  <c r="L7" i="52"/>
  <c r="P6" i="52"/>
  <c r="L6" i="52"/>
  <c r="H6" i="52"/>
  <c r="D6" i="52"/>
  <c r="E20" i="51" l="1"/>
  <c r="E66" i="52"/>
  <c r="I6" i="51"/>
  <c r="E19" i="51"/>
  <c r="B66" i="53"/>
  <c r="F66" i="53"/>
  <c r="S66" i="53" s="1"/>
  <c r="J66" i="53"/>
  <c r="W8" i="52"/>
  <c r="I19" i="51"/>
  <c r="O16" i="53"/>
  <c r="AB16" i="53" s="1"/>
  <c r="A17" i="53"/>
  <c r="O15" i="53"/>
  <c r="AB15" i="53" s="1"/>
  <c r="H19" i="51"/>
  <c r="J19" i="51"/>
  <c r="I20" i="51"/>
  <c r="O15" i="52"/>
  <c r="AB15" i="52" s="1"/>
  <c r="I66" i="52"/>
  <c r="G66" i="52"/>
  <c r="L66" i="52"/>
  <c r="S65" i="52"/>
  <c r="K66" i="52"/>
  <c r="J66" i="52"/>
  <c r="W8" i="53"/>
  <c r="S64" i="53"/>
  <c r="Q12" i="53" s="1"/>
  <c r="O16" i="52"/>
  <c r="AB16" i="52" s="1"/>
  <c r="A17" i="52"/>
  <c r="S64" i="52"/>
  <c r="Q12" i="52" s="1"/>
  <c r="AA16" i="48"/>
  <c r="O17" i="53" l="1"/>
  <c r="AB17" i="53" s="1"/>
  <c r="A18" i="53"/>
  <c r="S66" i="52"/>
  <c r="O17" i="52"/>
  <c r="AB17" i="52" s="1"/>
  <c r="A18" i="52"/>
  <c r="E2" i="11"/>
  <c r="F5" i="11"/>
  <c r="O18" i="53" l="1"/>
  <c r="AB18" i="53" s="1"/>
  <c r="A19" i="53"/>
  <c r="A19" i="52"/>
  <c r="O18" i="52"/>
  <c r="AB18" i="52" s="1"/>
  <c r="J65" i="48"/>
  <c r="I65" i="48"/>
  <c r="G64" i="35"/>
  <c r="J64" i="48"/>
  <c r="J18" i="51" s="1"/>
  <c r="J64" i="44"/>
  <c r="J17" i="51" s="1"/>
  <c r="J64" i="49"/>
  <c r="J16" i="51" s="1"/>
  <c r="A20" i="53" l="1"/>
  <c r="O19" i="53"/>
  <c r="AB19" i="53" s="1"/>
  <c r="A20" i="52"/>
  <c r="O19" i="52"/>
  <c r="AB19" i="52" s="1"/>
  <c r="J66" i="48"/>
  <c r="B34" i="11" l="1"/>
  <c r="C34" i="11" s="1"/>
  <c r="O20" i="53"/>
  <c r="AB20" i="53" s="1"/>
  <c r="A21" i="53"/>
  <c r="O20" i="52"/>
  <c r="AB20" i="52" s="1"/>
  <c r="A21" i="52"/>
  <c r="K64" i="49"/>
  <c r="A22" i="53" l="1"/>
  <c r="O21" i="53"/>
  <c r="AB21" i="53" s="1"/>
  <c r="A22" i="52"/>
  <c r="O21" i="52"/>
  <c r="AB21" i="52" s="1"/>
  <c r="J64" i="50"/>
  <c r="J15" i="51" s="1"/>
  <c r="I64" i="50"/>
  <c r="J64" i="35"/>
  <c r="J14" i="51" s="1"/>
  <c r="A23" i="53" l="1"/>
  <c r="O22" i="53"/>
  <c r="AB22" i="53" s="1"/>
  <c r="A23" i="52"/>
  <c r="O22" i="52"/>
  <c r="AB22" i="52" s="1"/>
  <c r="J21" i="51"/>
  <c r="A24" i="53" l="1"/>
  <c r="O23" i="53"/>
  <c r="AB23" i="53" s="1"/>
  <c r="A24" i="52"/>
  <c r="O23" i="52"/>
  <c r="AB23" i="52" s="1"/>
  <c r="A15" i="48"/>
  <c r="A15" i="44"/>
  <c r="A15" i="49"/>
  <c r="A15" i="50"/>
  <c r="A15" i="35"/>
  <c r="A25" i="53" l="1"/>
  <c r="O24" i="53"/>
  <c r="AB24" i="53" s="1"/>
  <c r="O24" i="52"/>
  <c r="AB24" i="52" s="1"/>
  <c r="A25" i="52"/>
  <c r="H9" i="51"/>
  <c r="E3" i="51"/>
  <c r="O25" i="53" l="1"/>
  <c r="AB25" i="53" s="1"/>
  <c r="A26" i="53"/>
  <c r="O25" i="52"/>
  <c r="AB25" i="52" s="1"/>
  <c r="A26" i="52"/>
  <c r="I2" i="11"/>
  <c r="A27" i="53" l="1"/>
  <c r="O26" i="53"/>
  <c r="AB26" i="53" s="1"/>
  <c r="A27" i="52"/>
  <c r="O26" i="52"/>
  <c r="AB26" i="52" s="1"/>
  <c r="L2" i="11"/>
  <c r="L3" i="11"/>
  <c r="H8" i="51"/>
  <c r="C8" i="51"/>
  <c r="B14" i="51"/>
  <c r="B15" i="51" s="1"/>
  <c r="B16" i="51" s="1"/>
  <c r="B17" i="51" s="1"/>
  <c r="B18" i="51" s="1"/>
  <c r="B19" i="51" s="1"/>
  <c r="B20" i="51" s="1"/>
  <c r="A28" i="53" l="1"/>
  <c r="O27" i="53"/>
  <c r="AB27" i="53" s="1"/>
  <c r="A28" i="52"/>
  <c r="O27" i="52"/>
  <c r="AB27" i="52" s="1"/>
  <c r="A6" i="48"/>
  <c r="A6" i="44"/>
  <c r="A6" i="49"/>
  <c r="A6" i="50"/>
  <c r="S56" i="35"/>
  <c r="S27" i="44"/>
  <c r="S46" i="48"/>
  <c r="O28" i="53" l="1"/>
  <c r="AB28" i="53" s="1"/>
  <c r="A29" i="53"/>
  <c r="O28" i="52"/>
  <c r="AB28" i="52" s="1"/>
  <c r="A29" i="52"/>
  <c r="L7" i="48"/>
  <c r="L7" i="44"/>
  <c r="L7" i="49"/>
  <c r="L7" i="50"/>
  <c r="O29" i="53" l="1"/>
  <c r="AB29" i="53" s="1"/>
  <c r="A30" i="53"/>
  <c r="O29" i="52"/>
  <c r="AB29" i="52" s="1"/>
  <c r="A30" i="52"/>
  <c r="M65" i="50"/>
  <c r="L65" i="50"/>
  <c r="K65" i="50"/>
  <c r="I65" i="50"/>
  <c r="H65" i="50"/>
  <c r="G65" i="50"/>
  <c r="F15" i="51" s="1"/>
  <c r="F65" i="50"/>
  <c r="E65" i="50"/>
  <c r="D65" i="50"/>
  <c r="C65" i="50"/>
  <c r="B65" i="50"/>
  <c r="X64" i="50"/>
  <c r="N64" i="50"/>
  <c r="M64" i="50"/>
  <c r="L64" i="50"/>
  <c r="H15" i="51" s="1"/>
  <c r="H64" i="50"/>
  <c r="G64" i="50"/>
  <c r="F64" i="50"/>
  <c r="F66" i="50" s="1"/>
  <c r="E64" i="50"/>
  <c r="D64" i="50"/>
  <c r="C64" i="50"/>
  <c r="B64" i="50"/>
  <c r="AA63" i="50"/>
  <c r="V63" i="50"/>
  <c r="T63" i="50"/>
  <c r="S63" i="50"/>
  <c r="AA62" i="50"/>
  <c r="T62" i="50"/>
  <c r="S62" i="50"/>
  <c r="V62" i="50" s="1"/>
  <c r="AA61" i="50"/>
  <c r="T61" i="50"/>
  <c r="S61" i="50"/>
  <c r="V61" i="50" s="1"/>
  <c r="AA60" i="50"/>
  <c r="T60" i="50"/>
  <c r="S60" i="50"/>
  <c r="V60" i="50" s="1"/>
  <c r="AA59" i="50"/>
  <c r="T59" i="50"/>
  <c r="S59" i="50"/>
  <c r="V59" i="50" s="1"/>
  <c r="AA58" i="50"/>
  <c r="T58" i="50"/>
  <c r="S58" i="50"/>
  <c r="V58" i="50" s="1"/>
  <c r="AA57" i="50"/>
  <c r="T57" i="50"/>
  <c r="S57" i="50"/>
  <c r="V57" i="50" s="1"/>
  <c r="AA56" i="50"/>
  <c r="T56" i="50"/>
  <c r="S56" i="50"/>
  <c r="V56" i="50" s="1"/>
  <c r="AA55" i="50"/>
  <c r="T55" i="50"/>
  <c r="S55" i="50"/>
  <c r="V55" i="50" s="1"/>
  <c r="AA54" i="50"/>
  <c r="T54" i="50"/>
  <c r="S54" i="50"/>
  <c r="V54" i="50" s="1"/>
  <c r="AA53" i="50"/>
  <c r="T53" i="50"/>
  <c r="S53" i="50"/>
  <c r="V53" i="50" s="1"/>
  <c r="AA52" i="50"/>
  <c r="T52" i="50"/>
  <c r="S52" i="50"/>
  <c r="V52" i="50" s="1"/>
  <c r="AA51" i="50"/>
  <c r="T51" i="50"/>
  <c r="S51" i="50"/>
  <c r="V51" i="50" s="1"/>
  <c r="AA50" i="50"/>
  <c r="T50" i="50"/>
  <c r="S50" i="50"/>
  <c r="V50" i="50" s="1"/>
  <c r="AA49" i="50"/>
  <c r="T49" i="50"/>
  <c r="S49" i="50"/>
  <c r="V49" i="50" s="1"/>
  <c r="AA48" i="50"/>
  <c r="T48" i="50"/>
  <c r="S48" i="50"/>
  <c r="V48" i="50" s="1"/>
  <c r="AA47" i="50"/>
  <c r="T47" i="50"/>
  <c r="S47" i="50"/>
  <c r="V47" i="50" s="1"/>
  <c r="AA46" i="50"/>
  <c r="T46" i="50"/>
  <c r="S46" i="50"/>
  <c r="V46" i="50" s="1"/>
  <c r="AA45" i="50"/>
  <c r="T45" i="50"/>
  <c r="S45" i="50"/>
  <c r="V45" i="50" s="1"/>
  <c r="AA44" i="50"/>
  <c r="T44" i="50"/>
  <c r="S44" i="50"/>
  <c r="V44" i="50" s="1"/>
  <c r="AA43" i="50"/>
  <c r="T43" i="50"/>
  <c r="S43" i="50"/>
  <c r="V43" i="50" s="1"/>
  <c r="AA42" i="50"/>
  <c r="T42" i="50"/>
  <c r="S42" i="50"/>
  <c r="V42" i="50" s="1"/>
  <c r="AA41" i="50"/>
  <c r="T41" i="50"/>
  <c r="S41" i="50"/>
  <c r="V41" i="50" s="1"/>
  <c r="AA40" i="50"/>
  <c r="T40" i="50"/>
  <c r="S40" i="50"/>
  <c r="V40" i="50" s="1"/>
  <c r="AA39" i="50"/>
  <c r="T39" i="50"/>
  <c r="S39" i="50"/>
  <c r="V39" i="50" s="1"/>
  <c r="AA38" i="50"/>
  <c r="T38" i="50"/>
  <c r="S38" i="50"/>
  <c r="V38" i="50" s="1"/>
  <c r="AA37" i="50"/>
  <c r="T37" i="50"/>
  <c r="S37" i="50"/>
  <c r="V37" i="50" s="1"/>
  <c r="AA36" i="50"/>
  <c r="T36" i="50"/>
  <c r="S36" i="50"/>
  <c r="V36" i="50" s="1"/>
  <c r="AA35" i="50"/>
  <c r="T35" i="50"/>
  <c r="S35" i="50"/>
  <c r="V35" i="50" s="1"/>
  <c r="AA34" i="50"/>
  <c r="T34" i="50"/>
  <c r="S34" i="50"/>
  <c r="V34" i="50" s="1"/>
  <c r="AA33" i="50"/>
  <c r="T33" i="50"/>
  <c r="S33" i="50"/>
  <c r="V33" i="50" s="1"/>
  <c r="AA32" i="50"/>
  <c r="T32" i="50"/>
  <c r="S32" i="50"/>
  <c r="V32" i="50" s="1"/>
  <c r="AA31" i="50"/>
  <c r="T31" i="50"/>
  <c r="S31" i="50"/>
  <c r="V31" i="50" s="1"/>
  <c r="AA30" i="50"/>
  <c r="T30" i="50"/>
  <c r="S30" i="50"/>
  <c r="V30" i="50" s="1"/>
  <c r="AA29" i="50"/>
  <c r="T29" i="50"/>
  <c r="S29" i="50"/>
  <c r="V29" i="50" s="1"/>
  <c r="AA28" i="50"/>
  <c r="T28" i="50"/>
  <c r="S28" i="50"/>
  <c r="V28" i="50" s="1"/>
  <c r="AA27" i="50"/>
  <c r="T27" i="50"/>
  <c r="S27" i="50"/>
  <c r="V27" i="50" s="1"/>
  <c r="AA26" i="50"/>
  <c r="T26" i="50"/>
  <c r="S26" i="50"/>
  <c r="V26" i="50" s="1"/>
  <c r="AA25" i="50"/>
  <c r="T25" i="50"/>
  <c r="S25" i="50"/>
  <c r="V25" i="50" s="1"/>
  <c r="AA24" i="50"/>
  <c r="T24" i="50"/>
  <c r="S24" i="50"/>
  <c r="V24" i="50" s="1"/>
  <c r="AA23" i="50"/>
  <c r="T23" i="50"/>
  <c r="S23" i="50"/>
  <c r="V23" i="50" s="1"/>
  <c r="AA22" i="50"/>
  <c r="T22" i="50"/>
  <c r="S22" i="50"/>
  <c r="V22" i="50" s="1"/>
  <c r="AA21" i="50"/>
  <c r="T21" i="50"/>
  <c r="S21" i="50"/>
  <c r="V21" i="50" s="1"/>
  <c r="AA20" i="50"/>
  <c r="T20" i="50"/>
  <c r="S20" i="50"/>
  <c r="V20" i="50" s="1"/>
  <c r="AA19" i="50"/>
  <c r="T19" i="50"/>
  <c r="S19" i="50"/>
  <c r="V19" i="50" s="1"/>
  <c r="AA18" i="50"/>
  <c r="T18" i="50"/>
  <c r="S18" i="50"/>
  <c r="V18" i="50" s="1"/>
  <c r="AA17" i="50"/>
  <c r="T17" i="50"/>
  <c r="S17" i="50"/>
  <c r="V17" i="50" s="1"/>
  <c r="AA16" i="50"/>
  <c r="T16" i="50"/>
  <c r="S16" i="50"/>
  <c r="V16" i="50" s="1"/>
  <c r="A16" i="50"/>
  <c r="A17" i="50" s="1"/>
  <c r="AA15" i="50"/>
  <c r="T15" i="50"/>
  <c r="S15" i="50"/>
  <c r="V15" i="50" s="1"/>
  <c r="O15" i="50"/>
  <c r="AB15" i="50" s="1"/>
  <c r="F10" i="50"/>
  <c r="P6" i="50"/>
  <c r="L6" i="50"/>
  <c r="H6" i="50"/>
  <c r="D6" i="50"/>
  <c r="M65" i="49"/>
  <c r="L65" i="49"/>
  <c r="K65" i="49"/>
  <c r="I65" i="49"/>
  <c r="H65" i="49"/>
  <c r="G65" i="49"/>
  <c r="F16" i="51" s="1"/>
  <c r="F65" i="49"/>
  <c r="E65" i="49"/>
  <c r="D65" i="49"/>
  <c r="C65" i="49"/>
  <c r="B65" i="49"/>
  <c r="X64" i="49"/>
  <c r="N64" i="49"/>
  <c r="M64" i="49"/>
  <c r="L64" i="49"/>
  <c r="H16" i="51" s="1"/>
  <c r="I64" i="49"/>
  <c r="I16" i="51" s="1"/>
  <c r="H64" i="49"/>
  <c r="H66" i="49" s="1"/>
  <c r="F64" i="49"/>
  <c r="E64" i="49"/>
  <c r="E66" i="49" s="1"/>
  <c r="D64" i="49"/>
  <c r="C64" i="49"/>
  <c r="B64" i="49"/>
  <c r="AA63" i="49"/>
  <c r="T63" i="49"/>
  <c r="S63" i="49"/>
  <c r="V63" i="49" s="1"/>
  <c r="AA62" i="49"/>
  <c r="T62" i="49"/>
  <c r="S62" i="49"/>
  <c r="V62" i="49" s="1"/>
  <c r="AA61" i="49"/>
  <c r="T61" i="49"/>
  <c r="S61" i="49"/>
  <c r="V61" i="49" s="1"/>
  <c r="AA60" i="49"/>
  <c r="T60" i="49"/>
  <c r="S60" i="49"/>
  <c r="V60" i="49" s="1"/>
  <c r="AA59" i="49"/>
  <c r="T59" i="49"/>
  <c r="S59" i="49"/>
  <c r="V59" i="49" s="1"/>
  <c r="AA58" i="49"/>
  <c r="T58" i="49"/>
  <c r="S58" i="49"/>
  <c r="V58" i="49" s="1"/>
  <c r="AA57" i="49"/>
  <c r="T57" i="49"/>
  <c r="S57" i="49"/>
  <c r="V57" i="49" s="1"/>
  <c r="AA56" i="49"/>
  <c r="T56" i="49"/>
  <c r="S56" i="49"/>
  <c r="V56" i="49" s="1"/>
  <c r="AA55" i="49"/>
  <c r="T55" i="49"/>
  <c r="S55" i="49"/>
  <c r="V55" i="49" s="1"/>
  <c r="AA54" i="49"/>
  <c r="T54" i="49"/>
  <c r="S54" i="49"/>
  <c r="V54" i="49" s="1"/>
  <c r="AA53" i="49"/>
  <c r="T53" i="49"/>
  <c r="S53" i="49"/>
  <c r="V53" i="49" s="1"/>
  <c r="AA52" i="49"/>
  <c r="V52" i="49"/>
  <c r="T52" i="49"/>
  <c r="S52" i="49"/>
  <c r="AA51" i="49"/>
  <c r="V51" i="49"/>
  <c r="T51" i="49"/>
  <c r="S51" i="49"/>
  <c r="AA50" i="49"/>
  <c r="T50" i="49"/>
  <c r="S50" i="49"/>
  <c r="V50" i="49" s="1"/>
  <c r="AA49" i="49"/>
  <c r="T49" i="49"/>
  <c r="S49" i="49"/>
  <c r="V49" i="49" s="1"/>
  <c r="AA48" i="49"/>
  <c r="T48" i="49"/>
  <c r="S48" i="49"/>
  <c r="V48" i="49" s="1"/>
  <c r="AA47" i="49"/>
  <c r="T47" i="49"/>
  <c r="S47" i="49"/>
  <c r="V47" i="49" s="1"/>
  <c r="AA46" i="49"/>
  <c r="T46" i="49"/>
  <c r="S46" i="49"/>
  <c r="V46" i="49" s="1"/>
  <c r="AA45" i="49"/>
  <c r="T45" i="49"/>
  <c r="S45" i="49"/>
  <c r="V45" i="49" s="1"/>
  <c r="AA44" i="49"/>
  <c r="T44" i="49"/>
  <c r="S44" i="49"/>
  <c r="V44" i="49" s="1"/>
  <c r="AA43" i="49"/>
  <c r="T43" i="49"/>
  <c r="S43" i="49"/>
  <c r="V43" i="49" s="1"/>
  <c r="AA42" i="49"/>
  <c r="T42" i="49"/>
  <c r="S42" i="49"/>
  <c r="V42" i="49" s="1"/>
  <c r="AA41" i="49"/>
  <c r="T41" i="49"/>
  <c r="S41" i="49"/>
  <c r="V41" i="49" s="1"/>
  <c r="AA40" i="49"/>
  <c r="T40" i="49"/>
  <c r="S40" i="49"/>
  <c r="V40" i="49" s="1"/>
  <c r="AA39" i="49"/>
  <c r="T39" i="49"/>
  <c r="S39" i="49"/>
  <c r="V39" i="49" s="1"/>
  <c r="AA38" i="49"/>
  <c r="T38" i="49"/>
  <c r="S38" i="49"/>
  <c r="V38" i="49" s="1"/>
  <c r="AA37" i="49"/>
  <c r="T37" i="49"/>
  <c r="S37" i="49"/>
  <c r="V37" i="49" s="1"/>
  <c r="AA36" i="49"/>
  <c r="T36" i="49"/>
  <c r="S36" i="49"/>
  <c r="V36" i="49" s="1"/>
  <c r="AA35" i="49"/>
  <c r="T35" i="49"/>
  <c r="S35" i="49"/>
  <c r="V35" i="49" s="1"/>
  <c r="AA34" i="49"/>
  <c r="T34" i="49"/>
  <c r="S34" i="49"/>
  <c r="V34" i="49" s="1"/>
  <c r="AA33" i="49"/>
  <c r="T33" i="49"/>
  <c r="S33" i="49"/>
  <c r="V33" i="49" s="1"/>
  <c r="AA32" i="49"/>
  <c r="T32" i="49"/>
  <c r="S32" i="49"/>
  <c r="V32" i="49" s="1"/>
  <c r="AA31" i="49"/>
  <c r="T31" i="49"/>
  <c r="S31" i="49"/>
  <c r="V31" i="49" s="1"/>
  <c r="AA30" i="49"/>
  <c r="T30" i="49"/>
  <c r="S30" i="49"/>
  <c r="V30" i="49" s="1"/>
  <c r="AA29" i="49"/>
  <c r="T29" i="49"/>
  <c r="S29" i="49"/>
  <c r="V29" i="49" s="1"/>
  <c r="AA28" i="49"/>
  <c r="T28" i="49"/>
  <c r="S28" i="49"/>
  <c r="V28" i="49" s="1"/>
  <c r="AA27" i="49"/>
  <c r="T27" i="49"/>
  <c r="S27" i="49"/>
  <c r="V27" i="49" s="1"/>
  <c r="AA26" i="49"/>
  <c r="T26" i="49"/>
  <c r="S26" i="49"/>
  <c r="V26" i="49" s="1"/>
  <c r="AA25" i="49"/>
  <c r="T25" i="49"/>
  <c r="S25" i="49"/>
  <c r="V25" i="49" s="1"/>
  <c r="AA24" i="49"/>
  <c r="T24" i="49"/>
  <c r="S24" i="49"/>
  <c r="V24" i="49" s="1"/>
  <c r="AA23" i="49"/>
  <c r="T23" i="49"/>
  <c r="S23" i="49"/>
  <c r="V23" i="49" s="1"/>
  <c r="AA22" i="49"/>
  <c r="T22" i="49"/>
  <c r="S22" i="49"/>
  <c r="V22" i="49" s="1"/>
  <c r="AA21" i="49"/>
  <c r="T21" i="49"/>
  <c r="S21" i="49"/>
  <c r="V21" i="49" s="1"/>
  <c r="AA20" i="49"/>
  <c r="V20" i="49"/>
  <c r="T20" i="49"/>
  <c r="S20" i="49"/>
  <c r="AA19" i="49"/>
  <c r="T19" i="49"/>
  <c r="S19" i="49"/>
  <c r="V19" i="49" s="1"/>
  <c r="AA18" i="49"/>
  <c r="T18" i="49"/>
  <c r="S18" i="49"/>
  <c r="V18" i="49" s="1"/>
  <c r="AA17" i="49"/>
  <c r="T17" i="49"/>
  <c r="S17" i="49"/>
  <c r="V17" i="49" s="1"/>
  <c r="AA16" i="49"/>
  <c r="T16" i="49"/>
  <c r="S16" i="49"/>
  <c r="V16" i="49" s="1"/>
  <c r="A16" i="49"/>
  <c r="A17" i="49" s="1"/>
  <c r="AA15" i="49"/>
  <c r="T15" i="49"/>
  <c r="S15" i="49"/>
  <c r="V15" i="49" s="1"/>
  <c r="O15" i="49"/>
  <c r="AB15" i="49" s="1"/>
  <c r="F10" i="49"/>
  <c r="P6" i="49"/>
  <c r="L6" i="49"/>
  <c r="H6" i="49"/>
  <c r="D6" i="49"/>
  <c r="M65" i="48"/>
  <c r="L65" i="48"/>
  <c r="K65" i="48"/>
  <c r="H65" i="48"/>
  <c r="G65" i="48"/>
  <c r="F18" i="51" s="1"/>
  <c r="F65" i="48"/>
  <c r="E65" i="48"/>
  <c r="D65" i="48"/>
  <c r="C65" i="48"/>
  <c r="B65" i="48"/>
  <c r="X64" i="48"/>
  <c r="N64" i="48"/>
  <c r="M64" i="48"/>
  <c r="L64" i="48"/>
  <c r="H18" i="51" s="1"/>
  <c r="K64" i="48"/>
  <c r="I64" i="48"/>
  <c r="H64" i="48"/>
  <c r="G64" i="48"/>
  <c r="F64" i="48"/>
  <c r="E64" i="48"/>
  <c r="D64" i="48"/>
  <c r="C64" i="48"/>
  <c r="B64" i="48"/>
  <c r="AA63" i="48"/>
  <c r="T63" i="48"/>
  <c r="S63" i="48"/>
  <c r="V63" i="48" s="1"/>
  <c r="AA62" i="48"/>
  <c r="T62" i="48"/>
  <c r="S62" i="48"/>
  <c r="V62" i="48" s="1"/>
  <c r="AA61" i="48"/>
  <c r="T61" i="48"/>
  <c r="S61" i="48"/>
  <c r="V61" i="48" s="1"/>
  <c r="AA60" i="48"/>
  <c r="T60" i="48"/>
  <c r="S60" i="48"/>
  <c r="V60" i="48" s="1"/>
  <c r="AA59" i="48"/>
  <c r="T59" i="48"/>
  <c r="S59" i="48"/>
  <c r="V59" i="48" s="1"/>
  <c r="AA58" i="48"/>
  <c r="T58" i="48"/>
  <c r="S58" i="48"/>
  <c r="V58" i="48" s="1"/>
  <c r="AA57" i="48"/>
  <c r="T57" i="48"/>
  <c r="S57" i="48"/>
  <c r="V57" i="48" s="1"/>
  <c r="AA56" i="48"/>
  <c r="T56" i="48"/>
  <c r="S56" i="48"/>
  <c r="V56" i="48" s="1"/>
  <c r="AA55" i="48"/>
  <c r="T55" i="48"/>
  <c r="S55" i="48"/>
  <c r="V55" i="48" s="1"/>
  <c r="AA54" i="48"/>
  <c r="T54" i="48"/>
  <c r="S54" i="48"/>
  <c r="V54" i="48" s="1"/>
  <c r="AA53" i="48"/>
  <c r="T53" i="48"/>
  <c r="S53" i="48"/>
  <c r="V53" i="48" s="1"/>
  <c r="AA52" i="48"/>
  <c r="T52" i="48"/>
  <c r="S52" i="48"/>
  <c r="V52" i="48" s="1"/>
  <c r="AA51" i="48"/>
  <c r="T51" i="48"/>
  <c r="S51" i="48"/>
  <c r="V51" i="48" s="1"/>
  <c r="AA50" i="48"/>
  <c r="T50" i="48"/>
  <c r="S50" i="48"/>
  <c r="V50" i="48" s="1"/>
  <c r="AA49" i="48"/>
  <c r="T49" i="48"/>
  <c r="S49" i="48"/>
  <c r="V49" i="48" s="1"/>
  <c r="AA48" i="48"/>
  <c r="T48" i="48"/>
  <c r="S48" i="48"/>
  <c r="V48" i="48" s="1"/>
  <c r="AA47" i="48"/>
  <c r="T47" i="48"/>
  <c r="S47" i="48"/>
  <c r="V47" i="48" s="1"/>
  <c r="AA46" i="48"/>
  <c r="T46" i="48"/>
  <c r="V46" i="48"/>
  <c r="AA45" i="48"/>
  <c r="T45" i="48"/>
  <c r="S45" i="48"/>
  <c r="V45" i="48" s="1"/>
  <c r="AA44" i="48"/>
  <c r="T44" i="48"/>
  <c r="S44" i="48"/>
  <c r="V44" i="48" s="1"/>
  <c r="AA43" i="48"/>
  <c r="T43" i="48"/>
  <c r="S43" i="48"/>
  <c r="V43" i="48" s="1"/>
  <c r="AA42" i="48"/>
  <c r="T42" i="48"/>
  <c r="S42" i="48"/>
  <c r="V42" i="48" s="1"/>
  <c r="AA41" i="48"/>
  <c r="T41" i="48"/>
  <c r="S41" i="48"/>
  <c r="V41" i="48" s="1"/>
  <c r="AA40" i="48"/>
  <c r="T40" i="48"/>
  <c r="S40" i="48"/>
  <c r="V40" i="48" s="1"/>
  <c r="AA39" i="48"/>
  <c r="T39" i="48"/>
  <c r="S39" i="48"/>
  <c r="V39" i="48" s="1"/>
  <c r="AA38" i="48"/>
  <c r="T38" i="48"/>
  <c r="S38" i="48"/>
  <c r="V38" i="48" s="1"/>
  <c r="AA37" i="48"/>
  <c r="T37" i="48"/>
  <c r="S37" i="48"/>
  <c r="V37" i="48" s="1"/>
  <c r="AA36" i="48"/>
  <c r="T36" i="48"/>
  <c r="S36" i="48"/>
  <c r="V36" i="48" s="1"/>
  <c r="AA35" i="48"/>
  <c r="T35" i="48"/>
  <c r="S35" i="48"/>
  <c r="V35" i="48" s="1"/>
  <c r="AA34" i="48"/>
  <c r="T34" i="48"/>
  <c r="S34" i="48"/>
  <c r="V34" i="48" s="1"/>
  <c r="AA33" i="48"/>
  <c r="T33" i="48"/>
  <c r="S33" i="48"/>
  <c r="V33" i="48" s="1"/>
  <c r="AA32" i="48"/>
  <c r="T32" i="48"/>
  <c r="S32" i="48"/>
  <c r="V32" i="48" s="1"/>
  <c r="AA31" i="48"/>
  <c r="T31" i="48"/>
  <c r="S31" i="48"/>
  <c r="V31" i="48" s="1"/>
  <c r="AA30" i="48"/>
  <c r="T30" i="48"/>
  <c r="S30" i="48"/>
  <c r="V30" i="48" s="1"/>
  <c r="AA29" i="48"/>
  <c r="T29" i="48"/>
  <c r="S29" i="48"/>
  <c r="V29" i="48" s="1"/>
  <c r="AA28" i="48"/>
  <c r="T28" i="48"/>
  <c r="S28" i="48"/>
  <c r="V28" i="48" s="1"/>
  <c r="AA27" i="48"/>
  <c r="T27" i="48"/>
  <c r="S27" i="48"/>
  <c r="V27" i="48" s="1"/>
  <c r="AA26" i="48"/>
  <c r="T26" i="48"/>
  <c r="S26" i="48"/>
  <c r="V26" i="48" s="1"/>
  <c r="AA25" i="48"/>
  <c r="T25" i="48"/>
  <c r="S25" i="48"/>
  <c r="V25" i="48" s="1"/>
  <c r="AA24" i="48"/>
  <c r="T24" i="48"/>
  <c r="S24" i="48"/>
  <c r="V24" i="48" s="1"/>
  <c r="AA23" i="48"/>
  <c r="T23" i="48"/>
  <c r="S23" i="48"/>
  <c r="V23" i="48" s="1"/>
  <c r="AA22" i="48"/>
  <c r="T22" i="48"/>
  <c r="S22" i="48"/>
  <c r="V22" i="48" s="1"/>
  <c r="AA21" i="48"/>
  <c r="T21" i="48"/>
  <c r="S21" i="48"/>
  <c r="V21" i="48" s="1"/>
  <c r="AA20" i="48"/>
  <c r="T20" i="48"/>
  <c r="S20" i="48"/>
  <c r="V20" i="48" s="1"/>
  <c r="AA19" i="48"/>
  <c r="T19" i="48"/>
  <c r="S19" i="48"/>
  <c r="V19" i="48" s="1"/>
  <c r="AA18" i="48"/>
  <c r="T18" i="48"/>
  <c r="S18" i="48"/>
  <c r="V18" i="48" s="1"/>
  <c r="AA17" i="48"/>
  <c r="T17" i="48"/>
  <c r="S17" i="48"/>
  <c r="V17" i="48" s="1"/>
  <c r="T16" i="48"/>
  <c r="S16" i="48"/>
  <c r="V16" i="48" s="1"/>
  <c r="AA15" i="48"/>
  <c r="T15" i="48"/>
  <c r="S15" i="48"/>
  <c r="V15" i="48" s="1"/>
  <c r="F10" i="48"/>
  <c r="P6" i="48"/>
  <c r="L6" i="48"/>
  <c r="H6" i="48"/>
  <c r="D6" i="48"/>
  <c r="P6" i="44"/>
  <c r="L6" i="44"/>
  <c r="H6" i="44"/>
  <c r="D6" i="44"/>
  <c r="M65" i="44"/>
  <c r="L65" i="44"/>
  <c r="K65" i="44"/>
  <c r="I65" i="44"/>
  <c r="H65" i="44"/>
  <c r="G65" i="44"/>
  <c r="F17" i="51" s="1"/>
  <c r="F65" i="44"/>
  <c r="E65" i="44"/>
  <c r="D65" i="44"/>
  <c r="C65" i="44"/>
  <c r="B65" i="44"/>
  <c r="X64" i="44"/>
  <c r="N64" i="44"/>
  <c r="M64" i="44"/>
  <c r="L64" i="44"/>
  <c r="H17" i="51" s="1"/>
  <c r="K64" i="44"/>
  <c r="H64" i="44"/>
  <c r="H66" i="44" s="1"/>
  <c r="G64" i="44"/>
  <c r="F64" i="44"/>
  <c r="E64" i="44"/>
  <c r="D64" i="44"/>
  <c r="C64" i="44"/>
  <c r="B64" i="44"/>
  <c r="AA63" i="44"/>
  <c r="T63" i="44"/>
  <c r="S63" i="44"/>
  <c r="V63" i="44" s="1"/>
  <c r="AA62" i="44"/>
  <c r="T62" i="44"/>
  <c r="S62" i="44"/>
  <c r="V62" i="44" s="1"/>
  <c r="AA61" i="44"/>
  <c r="T61" i="44"/>
  <c r="S61" i="44"/>
  <c r="V61" i="44" s="1"/>
  <c r="AA60" i="44"/>
  <c r="T60" i="44"/>
  <c r="S60" i="44"/>
  <c r="V60" i="44" s="1"/>
  <c r="AA59" i="44"/>
  <c r="T59" i="44"/>
  <c r="S59" i="44"/>
  <c r="V59" i="44" s="1"/>
  <c r="AA58" i="44"/>
  <c r="T58" i="44"/>
  <c r="S58" i="44"/>
  <c r="V58" i="44" s="1"/>
  <c r="AA57" i="44"/>
  <c r="T57" i="44"/>
  <c r="S57" i="44"/>
  <c r="V57" i="44" s="1"/>
  <c r="AA56" i="44"/>
  <c r="T56" i="44"/>
  <c r="S56" i="44"/>
  <c r="V56" i="44" s="1"/>
  <c r="AA55" i="44"/>
  <c r="T55" i="44"/>
  <c r="S55" i="44"/>
  <c r="V55" i="44" s="1"/>
  <c r="AA54" i="44"/>
  <c r="T54" i="44"/>
  <c r="S54" i="44"/>
  <c r="V54" i="44" s="1"/>
  <c r="AA53" i="44"/>
  <c r="T53" i="44"/>
  <c r="S53" i="44"/>
  <c r="V53" i="44" s="1"/>
  <c r="AA52" i="44"/>
  <c r="T52" i="44"/>
  <c r="S52" i="44"/>
  <c r="V52" i="44" s="1"/>
  <c r="AA51" i="44"/>
  <c r="T51" i="44"/>
  <c r="S51" i="44"/>
  <c r="V51" i="44" s="1"/>
  <c r="AA50" i="44"/>
  <c r="T50" i="44"/>
  <c r="S50" i="44"/>
  <c r="V50" i="44" s="1"/>
  <c r="AA49" i="44"/>
  <c r="T49" i="44"/>
  <c r="S49" i="44"/>
  <c r="V49" i="44" s="1"/>
  <c r="AA48" i="44"/>
  <c r="T48" i="44"/>
  <c r="S48" i="44"/>
  <c r="V48" i="44" s="1"/>
  <c r="AA47" i="44"/>
  <c r="T47" i="44"/>
  <c r="S47" i="44"/>
  <c r="V47" i="44" s="1"/>
  <c r="AA46" i="44"/>
  <c r="T46" i="44"/>
  <c r="S46" i="44"/>
  <c r="V46" i="44" s="1"/>
  <c r="AA45" i="44"/>
  <c r="T45" i="44"/>
  <c r="S45" i="44"/>
  <c r="V45" i="44" s="1"/>
  <c r="AA44" i="44"/>
  <c r="T44" i="44"/>
  <c r="S44" i="44"/>
  <c r="V44" i="44" s="1"/>
  <c r="AA43" i="44"/>
  <c r="T43" i="44"/>
  <c r="S43" i="44"/>
  <c r="V43" i="44" s="1"/>
  <c r="AA42" i="44"/>
  <c r="T42" i="44"/>
  <c r="S42" i="44"/>
  <c r="V42" i="44" s="1"/>
  <c r="AA41" i="44"/>
  <c r="T41" i="44"/>
  <c r="S41" i="44"/>
  <c r="V41" i="44" s="1"/>
  <c r="AA40" i="44"/>
  <c r="T40" i="44"/>
  <c r="S40" i="44"/>
  <c r="V40" i="44" s="1"/>
  <c r="AA39" i="44"/>
  <c r="T39" i="44"/>
  <c r="S39" i="44"/>
  <c r="V39" i="44" s="1"/>
  <c r="AA38" i="44"/>
  <c r="T38" i="44"/>
  <c r="S38" i="44"/>
  <c r="V38" i="44" s="1"/>
  <c r="AA37" i="44"/>
  <c r="T37" i="44"/>
  <c r="S37" i="44"/>
  <c r="V37" i="44" s="1"/>
  <c r="AA36" i="44"/>
  <c r="T36" i="44"/>
  <c r="S36" i="44"/>
  <c r="V36" i="44" s="1"/>
  <c r="AA35" i="44"/>
  <c r="T35" i="44"/>
  <c r="S35" i="44"/>
  <c r="V35" i="44" s="1"/>
  <c r="AA34" i="44"/>
  <c r="T34" i="44"/>
  <c r="S34" i="44"/>
  <c r="V34" i="44" s="1"/>
  <c r="AA33" i="44"/>
  <c r="T33" i="44"/>
  <c r="S33" i="44"/>
  <c r="V33" i="44" s="1"/>
  <c r="AA32" i="44"/>
  <c r="T32" i="44"/>
  <c r="S32" i="44"/>
  <c r="V32" i="44" s="1"/>
  <c r="AA31" i="44"/>
  <c r="T31" i="44"/>
  <c r="S31" i="44"/>
  <c r="V31" i="44" s="1"/>
  <c r="AA30" i="44"/>
  <c r="T30" i="44"/>
  <c r="S30" i="44"/>
  <c r="V30" i="44" s="1"/>
  <c r="AA29" i="44"/>
  <c r="T29" i="44"/>
  <c r="S29" i="44"/>
  <c r="V29" i="44" s="1"/>
  <c r="AA28" i="44"/>
  <c r="T28" i="44"/>
  <c r="S28" i="44"/>
  <c r="V28" i="44" s="1"/>
  <c r="AA27" i="44"/>
  <c r="T27" i="44"/>
  <c r="V27" i="44"/>
  <c r="AA26" i="44"/>
  <c r="T26" i="44"/>
  <c r="S26" i="44"/>
  <c r="V26" i="44" s="1"/>
  <c r="AA25" i="44"/>
  <c r="T25" i="44"/>
  <c r="S25" i="44"/>
  <c r="V25" i="44" s="1"/>
  <c r="AA24" i="44"/>
  <c r="T24" i="44"/>
  <c r="S24" i="44"/>
  <c r="V24" i="44" s="1"/>
  <c r="AA23" i="44"/>
  <c r="T23" i="44"/>
  <c r="S23" i="44"/>
  <c r="V23" i="44" s="1"/>
  <c r="AA22" i="44"/>
  <c r="T22" i="44"/>
  <c r="S22" i="44"/>
  <c r="V22" i="44" s="1"/>
  <c r="AA21" i="44"/>
  <c r="T21" i="44"/>
  <c r="S21" i="44"/>
  <c r="V21" i="44" s="1"/>
  <c r="AA20" i="44"/>
  <c r="T20" i="44"/>
  <c r="S20" i="44"/>
  <c r="V20" i="44" s="1"/>
  <c r="AA19" i="44"/>
  <c r="T19" i="44"/>
  <c r="S19" i="44"/>
  <c r="V19" i="44" s="1"/>
  <c r="AA18" i="44"/>
  <c r="T18" i="44"/>
  <c r="S18" i="44"/>
  <c r="V18" i="44" s="1"/>
  <c r="AA17" i="44"/>
  <c r="T17" i="44"/>
  <c r="S17" i="44"/>
  <c r="V17" i="44" s="1"/>
  <c r="AA16" i="44"/>
  <c r="T16" i="44"/>
  <c r="S16" i="44"/>
  <c r="V16" i="44" s="1"/>
  <c r="A16" i="44"/>
  <c r="A17" i="44" s="1"/>
  <c r="AA15" i="44"/>
  <c r="T15" i="44"/>
  <c r="S15" i="44"/>
  <c r="V15" i="44" s="1"/>
  <c r="O15" i="44"/>
  <c r="AB15" i="44" s="1"/>
  <c r="F10" i="44"/>
  <c r="I18" i="51" l="1"/>
  <c r="D66" i="49"/>
  <c r="E18" i="51"/>
  <c r="M66" i="49"/>
  <c r="A31" i="53"/>
  <c r="O30" i="53"/>
  <c r="AB30" i="53" s="1"/>
  <c r="A31" i="52"/>
  <c r="O30" i="52"/>
  <c r="AB30" i="52" s="1"/>
  <c r="B66" i="49"/>
  <c r="F66" i="49"/>
  <c r="E16" i="51"/>
  <c r="W8" i="48"/>
  <c r="M66" i="44"/>
  <c r="E66" i="50"/>
  <c r="M66" i="48"/>
  <c r="W8" i="49"/>
  <c r="C66" i="49"/>
  <c r="E15" i="51"/>
  <c r="K66" i="48"/>
  <c r="W8" i="50"/>
  <c r="C66" i="50"/>
  <c r="W8" i="44"/>
  <c r="D66" i="48"/>
  <c r="D66" i="44"/>
  <c r="E17" i="51"/>
  <c r="F66" i="48"/>
  <c r="B66" i="44"/>
  <c r="G66" i="48"/>
  <c r="L66" i="48"/>
  <c r="I66" i="50"/>
  <c r="K66" i="49"/>
  <c r="L66" i="50"/>
  <c r="H66" i="48"/>
  <c r="E66" i="48"/>
  <c r="I66" i="48"/>
  <c r="C66" i="48"/>
  <c r="B66" i="48"/>
  <c r="E66" i="44"/>
  <c r="F66" i="44"/>
  <c r="S65" i="49"/>
  <c r="L66" i="49"/>
  <c r="I66" i="49"/>
  <c r="H66" i="50"/>
  <c r="D66" i="50"/>
  <c r="M66" i="50"/>
  <c r="S65" i="50"/>
  <c r="B66" i="50"/>
  <c r="O17" i="50"/>
  <c r="AB17" i="50" s="1"/>
  <c r="A18" i="50"/>
  <c r="G66" i="50"/>
  <c r="O16" i="50"/>
  <c r="AB16" i="50" s="1"/>
  <c r="A18" i="49"/>
  <c r="O17" i="49"/>
  <c r="AB17" i="49" s="1"/>
  <c r="O16" i="49"/>
  <c r="AB16" i="49" s="1"/>
  <c r="O15" i="48"/>
  <c r="AB15" i="48" s="1"/>
  <c r="S64" i="48"/>
  <c r="A16" i="48"/>
  <c r="S65" i="48"/>
  <c r="G66" i="44"/>
  <c r="S65" i="44"/>
  <c r="L66" i="44"/>
  <c r="K66" i="44"/>
  <c r="A18" i="44"/>
  <c r="O17" i="44"/>
  <c r="AB17" i="44" s="1"/>
  <c r="C66" i="44"/>
  <c r="O16" i="44"/>
  <c r="AB16" i="44" s="1"/>
  <c r="A32" i="53" l="1"/>
  <c r="O31" i="53"/>
  <c r="AB31" i="53" s="1"/>
  <c r="A32" i="52"/>
  <c r="O31" i="52"/>
  <c r="AB31" i="52" s="1"/>
  <c r="S66" i="48"/>
  <c r="Q12" i="48"/>
  <c r="O18" i="50"/>
  <c r="AB18" i="50" s="1"/>
  <c r="A19" i="50"/>
  <c r="O18" i="49"/>
  <c r="AB18" i="49" s="1"/>
  <c r="A19" i="49"/>
  <c r="A17" i="48"/>
  <c r="O16" i="48"/>
  <c r="AB16" i="48" s="1"/>
  <c r="O18" i="44"/>
  <c r="AB18" i="44" s="1"/>
  <c r="A19" i="44"/>
  <c r="A33" i="53" l="1"/>
  <c r="O32" i="53"/>
  <c r="AB32" i="53" s="1"/>
  <c r="O32" i="52"/>
  <c r="AB32" i="52" s="1"/>
  <c r="A33" i="52"/>
  <c r="O19" i="50"/>
  <c r="AB19" i="50" s="1"/>
  <c r="A20" i="50"/>
  <c r="O19" i="49"/>
  <c r="AB19" i="49" s="1"/>
  <c r="A20" i="49"/>
  <c r="A18" i="48"/>
  <c r="O17" i="48"/>
  <c r="AB17" i="48" s="1"/>
  <c r="A20" i="44"/>
  <c r="O19" i="44"/>
  <c r="AB19" i="44" s="1"/>
  <c r="O33" i="53" l="1"/>
  <c r="AB33" i="53" s="1"/>
  <c r="A34" i="53"/>
  <c r="O33" i="52"/>
  <c r="AB33" i="52" s="1"/>
  <c r="A34" i="52"/>
  <c r="A21" i="50"/>
  <c r="O20" i="50"/>
  <c r="AB20" i="50" s="1"/>
  <c r="A21" i="49"/>
  <c r="O20" i="49"/>
  <c r="AB20" i="49" s="1"/>
  <c r="O18" i="48"/>
  <c r="AB18" i="48" s="1"/>
  <c r="A19" i="48"/>
  <c r="A21" i="44"/>
  <c r="O20" i="44"/>
  <c r="AB20" i="44" s="1"/>
  <c r="A35" i="53" l="1"/>
  <c r="O34" i="53"/>
  <c r="AB34" i="53" s="1"/>
  <c r="A35" i="52"/>
  <c r="O34" i="52"/>
  <c r="AB34" i="52" s="1"/>
  <c r="O21" i="50"/>
  <c r="AB21" i="50" s="1"/>
  <c r="A22" i="50"/>
  <c r="A22" i="49"/>
  <c r="O21" i="49"/>
  <c r="AB21" i="49" s="1"/>
  <c r="O19" i="48"/>
  <c r="AB19" i="48" s="1"/>
  <c r="A20" i="48"/>
  <c r="A22" i="44"/>
  <c r="O21" i="44"/>
  <c r="AB21" i="44" s="1"/>
  <c r="A36" i="53" l="1"/>
  <c r="O35" i="53"/>
  <c r="AB35" i="53" s="1"/>
  <c r="A36" i="52"/>
  <c r="O35" i="52"/>
  <c r="AB35" i="52" s="1"/>
  <c r="O22" i="50"/>
  <c r="AB22" i="50" s="1"/>
  <c r="A23" i="50"/>
  <c r="O22" i="49"/>
  <c r="AB22" i="49" s="1"/>
  <c r="A23" i="49"/>
  <c r="A21" i="48"/>
  <c r="O20" i="48"/>
  <c r="AB20" i="48" s="1"/>
  <c r="O22" i="44"/>
  <c r="AB22" i="44" s="1"/>
  <c r="A23" i="44"/>
  <c r="O36" i="53" l="1"/>
  <c r="AB36" i="53" s="1"/>
  <c r="A37" i="53"/>
  <c r="O36" i="52"/>
  <c r="AB36" i="52" s="1"/>
  <c r="A37" i="52"/>
  <c r="O23" i="50"/>
  <c r="AB23" i="50" s="1"/>
  <c r="A24" i="50"/>
  <c r="O23" i="49"/>
  <c r="AB23" i="49" s="1"/>
  <c r="A24" i="49"/>
  <c r="A22" i="48"/>
  <c r="O21" i="48"/>
  <c r="AB21" i="48" s="1"/>
  <c r="O23" i="44"/>
  <c r="AB23" i="44" s="1"/>
  <c r="A24" i="44"/>
  <c r="O37" i="53" l="1"/>
  <c r="AB37" i="53" s="1"/>
  <c r="A38" i="53"/>
  <c r="O37" i="52"/>
  <c r="AB37" i="52" s="1"/>
  <c r="A38" i="52"/>
  <c r="A25" i="50"/>
  <c r="O24" i="50"/>
  <c r="AB24" i="50" s="1"/>
  <c r="A25" i="49"/>
  <c r="O24" i="49"/>
  <c r="AB24" i="49" s="1"/>
  <c r="O22" i="48"/>
  <c r="AB22" i="48" s="1"/>
  <c r="A23" i="48"/>
  <c r="A25" i="44"/>
  <c r="O24" i="44"/>
  <c r="AB24" i="44" s="1"/>
  <c r="A39" i="53" l="1"/>
  <c r="O38" i="53"/>
  <c r="AB38" i="53" s="1"/>
  <c r="A39" i="52"/>
  <c r="O38" i="52"/>
  <c r="AB38" i="52" s="1"/>
  <c r="O25" i="50"/>
  <c r="AB25" i="50" s="1"/>
  <c r="A26" i="50"/>
  <c r="O25" i="49"/>
  <c r="AB25" i="49" s="1"/>
  <c r="A26" i="49"/>
  <c r="O23" i="48"/>
  <c r="AB23" i="48" s="1"/>
  <c r="A24" i="48"/>
  <c r="A26" i="44"/>
  <c r="O25" i="44"/>
  <c r="AB25" i="44" s="1"/>
  <c r="A40" i="53" l="1"/>
  <c r="O39" i="53"/>
  <c r="AB39" i="53" s="1"/>
  <c r="A40" i="52"/>
  <c r="O39" i="52"/>
  <c r="AB39" i="52" s="1"/>
  <c r="O26" i="50"/>
  <c r="AB26" i="50" s="1"/>
  <c r="A27" i="50"/>
  <c r="O26" i="49"/>
  <c r="AB26" i="49" s="1"/>
  <c r="A27" i="49"/>
  <c r="A25" i="48"/>
  <c r="O24" i="48"/>
  <c r="AB24" i="48" s="1"/>
  <c r="O26" i="44"/>
  <c r="AB26" i="44" s="1"/>
  <c r="A27" i="44"/>
  <c r="O40" i="53" l="1"/>
  <c r="AB40" i="53" s="1"/>
  <c r="A41" i="53"/>
  <c r="O40" i="52"/>
  <c r="AB40" i="52" s="1"/>
  <c r="A41" i="52"/>
  <c r="O27" i="50"/>
  <c r="AB27" i="50" s="1"/>
  <c r="A28" i="50"/>
  <c r="O27" i="49"/>
  <c r="AB27" i="49" s="1"/>
  <c r="A28" i="49"/>
  <c r="A26" i="48"/>
  <c r="O25" i="48"/>
  <c r="AB25" i="48" s="1"/>
  <c r="O27" i="44"/>
  <c r="AB27" i="44" s="1"/>
  <c r="A28" i="44"/>
  <c r="O41" i="53" l="1"/>
  <c r="AB41" i="53" s="1"/>
  <c r="A42" i="53"/>
  <c r="O41" i="52"/>
  <c r="AB41" i="52" s="1"/>
  <c r="A42" i="52"/>
  <c r="A29" i="50"/>
  <c r="O28" i="50"/>
  <c r="AB28" i="50" s="1"/>
  <c r="A29" i="49"/>
  <c r="O28" i="49"/>
  <c r="AB28" i="49" s="1"/>
  <c r="O26" i="48"/>
  <c r="AB26" i="48" s="1"/>
  <c r="A27" i="48"/>
  <c r="A29" i="44"/>
  <c r="O28" i="44"/>
  <c r="AB28" i="44" s="1"/>
  <c r="A43" i="53" l="1"/>
  <c r="O42" i="53"/>
  <c r="AB42" i="53" s="1"/>
  <c r="A43" i="52"/>
  <c r="O42" i="52"/>
  <c r="AB42" i="52" s="1"/>
  <c r="O29" i="50"/>
  <c r="AB29" i="50" s="1"/>
  <c r="A30" i="50"/>
  <c r="O29" i="49"/>
  <c r="AB29" i="49" s="1"/>
  <c r="A30" i="49"/>
  <c r="O27" i="48"/>
  <c r="AB27" i="48" s="1"/>
  <c r="A28" i="48"/>
  <c r="A30" i="44"/>
  <c r="O29" i="44"/>
  <c r="AB29" i="44" s="1"/>
  <c r="A44" i="53" l="1"/>
  <c r="O43" i="53"/>
  <c r="AB43" i="53" s="1"/>
  <c r="A44" i="52"/>
  <c r="O43" i="52"/>
  <c r="AB43" i="52" s="1"/>
  <c r="O30" i="50"/>
  <c r="AB30" i="50" s="1"/>
  <c r="A31" i="50"/>
  <c r="O31" i="50" s="1"/>
  <c r="O30" i="49"/>
  <c r="AB30" i="49" s="1"/>
  <c r="A31" i="49"/>
  <c r="A29" i="48"/>
  <c r="O28" i="48"/>
  <c r="AB28" i="48" s="1"/>
  <c r="O30" i="44"/>
  <c r="AB30" i="44" s="1"/>
  <c r="A31" i="44"/>
  <c r="A45" i="53" l="1"/>
  <c r="O44" i="53"/>
  <c r="AB44" i="53" s="1"/>
  <c r="O44" i="52"/>
  <c r="AB44" i="52" s="1"/>
  <c r="A45" i="52"/>
  <c r="AB31" i="50"/>
  <c r="A32" i="50"/>
  <c r="O31" i="49"/>
  <c r="AB31" i="49" s="1"/>
  <c r="A32" i="49"/>
  <c r="A30" i="48"/>
  <c r="O29" i="48"/>
  <c r="AB29" i="48" s="1"/>
  <c r="A32" i="44"/>
  <c r="O31" i="44"/>
  <c r="AB31" i="44" s="1"/>
  <c r="O45" i="53" l="1"/>
  <c r="AB45" i="53" s="1"/>
  <c r="A46" i="53"/>
  <c r="A46" i="52"/>
  <c r="O45" i="52"/>
  <c r="AB45" i="52" s="1"/>
  <c r="A33" i="50"/>
  <c r="O32" i="50"/>
  <c r="AB32" i="50" s="1"/>
  <c r="A33" i="49"/>
  <c r="O32" i="49"/>
  <c r="AB32" i="49" s="1"/>
  <c r="O30" i="48"/>
  <c r="AB30" i="48" s="1"/>
  <c r="A31" i="48"/>
  <c r="A33" i="44"/>
  <c r="O32" i="44"/>
  <c r="AB32" i="44" s="1"/>
  <c r="O46" i="53" l="1"/>
  <c r="AB46" i="53" s="1"/>
  <c r="A47" i="53"/>
  <c r="A47" i="52"/>
  <c r="O46" i="52"/>
  <c r="AB46" i="52" s="1"/>
  <c r="A34" i="50"/>
  <c r="O33" i="50"/>
  <c r="AB33" i="50" s="1"/>
  <c r="O33" i="49"/>
  <c r="AB33" i="49" s="1"/>
  <c r="A34" i="49"/>
  <c r="O31" i="48"/>
  <c r="AB31" i="48" s="1"/>
  <c r="A32" i="48"/>
  <c r="A34" i="44"/>
  <c r="O33" i="44"/>
  <c r="AB33" i="44" s="1"/>
  <c r="A48" i="53" l="1"/>
  <c r="O47" i="53"/>
  <c r="AB47" i="53" s="1"/>
  <c r="A48" i="52"/>
  <c r="O47" i="52"/>
  <c r="AB47" i="52" s="1"/>
  <c r="O34" i="50"/>
  <c r="AB34" i="50" s="1"/>
  <c r="A35" i="50"/>
  <c r="O34" i="49"/>
  <c r="AB34" i="49" s="1"/>
  <c r="A35" i="49"/>
  <c r="A33" i="48"/>
  <c r="O32" i="48"/>
  <c r="AB32" i="48" s="1"/>
  <c r="O34" i="44"/>
  <c r="AB34" i="44" s="1"/>
  <c r="A35" i="44"/>
  <c r="O48" i="53" l="1"/>
  <c r="AB48" i="53" s="1"/>
  <c r="A49" i="53"/>
  <c r="O48" i="52"/>
  <c r="AB48" i="52" s="1"/>
  <c r="A49" i="52"/>
  <c r="O35" i="50"/>
  <c r="AB35" i="50" s="1"/>
  <c r="A36" i="50"/>
  <c r="A36" i="49"/>
  <c r="O35" i="49"/>
  <c r="AB35" i="49" s="1"/>
  <c r="A34" i="48"/>
  <c r="O33" i="48"/>
  <c r="AB33" i="48" s="1"/>
  <c r="O35" i="44"/>
  <c r="AB35" i="44" s="1"/>
  <c r="A36" i="44"/>
  <c r="A50" i="53" l="1"/>
  <c r="O49" i="53"/>
  <c r="AB49" i="53" s="1"/>
  <c r="O49" i="52"/>
  <c r="AB49" i="52" s="1"/>
  <c r="A50" i="52"/>
  <c r="A37" i="50"/>
  <c r="O36" i="50"/>
  <c r="AB36" i="50" s="1"/>
  <c r="A37" i="49"/>
  <c r="O36" i="49"/>
  <c r="AB36" i="49" s="1"/>
  <c r="O34" i="48"/>
  <c r="AB34" i="48" s="1"/>
  <c r="A35" i="48"/>
  <c r="A37" i="44"/>
  <c r="O36" i="44"/>
  <c r="AB36" i="44" s="1"/>
  <c r="A51" i="53" l="1"/>
  <c r="O50" i="53"/>
  <c r="AB50" i="53" s="1"/>
  <c r="A51" i="52"/>
  <c r="O50" i="52"/>
  <c r="AB50" i="52" s="1"/>
  <c r="O37" i="50"/>
  <c r="AB37" i="50" s="1"/>
  <c r="A38" i="50"/>
  <c r="A38" i="49"/>
  <c r="O37" i="49"/>
  <c r="AB37" i="49" s="1"/>
  <c r="O35" i="48"/>
  <c r="AB35" i="48" s="1"/>
  <c r="A36" i="48"/>
  <c r="A38" i="44"/>
  <c r="O37" i="44"/>
  <c r="AB37" i="44" s="1"/>
  <c r="O51" i="53" l="1"/>
  <c r="AB51" i="53" s="1"/>
  <c r="A52" i="53"/>
  <c r="A52" i="52"/>
  <c r="O51" i="52"/>
  <c r="AB51" i="52" s="1"/>
  <c r="O38" i="50"/>
  <c r="AB38" i="50" s="1"/>
  <c r="A39" i="50"/>
  <c r="O38" i="49"/>
  <c r="AB38" i="49" s="1"/>
  <c r="A39" i="49"/>
  <c r="A37" i="48"/>
  <c r="O36" i="48"/>
  <c r="AB36" i="48" s="1"/>
  <c r="O38" i="44"/>
  <c r="AB38" i="44" s="1"/>
  <c r="A39" i="44"/>
  <c r="O52" i="53" l="1"/>
  <c r="AB52" i="53" s="1"/>
  <c r="A53" i="53"/>
  <c r="O52" i="52"/>
  <c r="AB52" i="52" s="1"/>
  <c r="A53" i="52"/>
  <c r="A40" i="50"/>
  <c r="O39" i="50"/>
  <c r="AB39" i="50" s="1"/>
  <c r="O39" i="49"/>
  <c r="AB39" i="49" s="1"/>
  <c r="A40" i="49"/>
  <c r="A38" i="48"/>
  <c r="O37" i="48"/>
  <c r="AB37" i="48" s="1"/>
  <c r="O39" i="44"/>
  <c r="AB39" i="44" s="1"/>
  <c r="A40" i="44"/>
  <c r="O53" i="53" l="1"/>
  <c r="AB53" i="53" s="1"/>
  <c r="A54" i="53"/>
  <c r="O53" i="52"/>
  <c r="AB53" i="52" s="1"/>
  <c r="A54" i="52"/>
  <c r="A41" i="50"/>
  <c r="O40" i="50"/>
  <c r="AB40" i="50" s="1"/>
  <c r="A41" i="49"/>
  <c r="O40" i="49"/>
  <c r="AB40" i="49" s="1"/>
  <c r="O38" i="48"/>
  <c r="AB38" i="48" s="1"/>
  <c r="A39" i="48"/>
  <c r="A41" i="44"/>
  <c r="O40" i="44"/>
  <c r="AB40" i="44" s="1"/>
  <c r="A55" i="53" l="1"/>
  <c r="O54" i="53"/>
  <c r="AB54" i="53" s="1"/>
  <c r="A55" i="52"/>
  <c r="O54" i="52"/>
  <c r="AB54" i="52" s="1"/>
  <c r="A42" i="50"/>
  <c r="O41" i="50"/>
  <c r="AB41" i="50" s="1"/>
  <c r="A42" i="49"/>
  <c r="O41" i="49"/>
  <c r="AB41" i="49" s="1"/>
  <c r="O39" i="48"/>
  <c r="AB39" i="48" s="1"/>
  <c r="A40" i="48"/>
  <c r="A42" i="44"/>
  <c r="O41" i="44"/>
  <c r="AB41" i="44" s="1"/>
  <c r="O55" i="53" l="1"/>
  <c r="AB55" i="53" s="1"/>
  <c r="A56" i="53"/>
  <c r="A56" i="52"/>
  <c r="O55" i="52"/>
  <c r="AB55" i="52" s="1"/>
  <c r="O42" i="50"/>
  <c r="AB42" i="50" s="1"/>
  <c r="A43" i="50"/>
  <c r="O42" i="49"/>
  <c r="AB42" i="49" s="1"/>
  <c r="A43" i="49"/>
  <c r="A41" i="48"/>
  <c r="O40" i="48"/>
  <c r="AB40" i="48" s="1"/>
  <c r="O42" i="44"/>
  <c r="AB42" i="44" s="1"/>
  <c r="A43" i="44"/>
  <c r="O56" i="53" l="1"/>
  <c r="AB56" i="53" s="1"/>
  <c r="A57" i="53"/>
  <c r="O56" i="52"/>
  <c r="AB56" i="52" s="1"/>
  <c r="A57" i="52"/>
  <c r="A44" i="50"/>
  <c r="O43" i="50"/>
  <c r="AB43" i="50" s="1"/>
  <c r="O43" i="49"/>
  <c r="AB43" i="49" s="1"/>
  <c r="A44" i="49"/>
  <c r="A42" i="48"/>
  <c r="O41" i="48"/>
  <c r="AB41" i="48" s="1"/>
  <c r="O43" i="44"/>
  <c r="AB43" i="44" s="1"/>
  <c r="A44" i="44"/>
  <c r="A58" i="53" l="1"/>
  <c r="O57" i="53"/>
  <c r="AB57" i="53" s="1"/>
  <c r="A58" i="52"/>
  <c r="O57" i="52"/>
  <c r="AB57" i="52" s="1"/>
  <c r="A45" i="50"/>
  <c r="O44" i="50"/>
  <c r="AB44" i="50" s="1"/>
  <c r="A45" i="49"/>
  <c r="O44" i="49"/>
  <c r="AB44" i="49" s="1"/>
  <c r="O42" i="48"/>
  <c r="AB42" i="48" s="1"/>
  <c r="A43" i="48"/>
  <c r="A45" i="44"/>
  <c r="O44" i="44"/>
  <c r="AB44" i="44" s="1"/>
  <c r="A59" i="53" l="1"/>
  <c r="O58" i="53"/>
  <c r="AB58" i="53" s="1"/>
  <c r="A59" i="52"/>
  <c r="O58" i="52"/>
  <c r="AB58" i="52" s="1"/>
  <c r="O45" i="50"/>
  <c r="AB45" i="50" s="1"/>
  <c r="A46" i="50"/>
  <c r="A46" i="49"/>
  <c r="O45" i="49"/>
  <c r="AB45" i="49" s="1"/>
  <c r="O43" i="48"/>
  <c r="AB43" i="48" s="1"/>
  <c r="A44" i="48"/>
  <c r="A46" i="44"/>
  <c r="O45" i="44"/>
  <c r="AB45" i="44" s="1"/>
  <c r="O59" i="53" l="1"/>
  <c r="AB59" i="53" s="1"/>
  <c r="A60" i="53"/>
  <c r="A60" i="52"/>
  <c r="O59" i="52"/>
  <c r="AB59" i="52" s="1"/>
  <c r="O46" i="50"/>
  <c r="AB46" i="50" s="1"/>
  <c r="A47" i="50"/>
  <c r="O46" i="49"/>
  <c r="AB46" i="49" s="1"/>
  <c r="A47" i="49"/>
  <c r="A45" i="48"/>
  <c r="O44" i="48"/>
  <c r="AB44" i="48" s="1"/>
  <c r="O46" i="44"/>
  <c r="AB46" i="44" s="1"/>
  <c r="A47" i="44"/>
  <c r="O60" i="53" l="1"/>
  <c r="AB60" i="53" s="1"/>
  <c r="A61" i="53"/>
  <c r="O60" i="52"/>
  <c r="AB60" i="52" s="1"/>
  <c r="A61" i="52"/>
  <c r="O47" i="50"/>
  <c r="AB47" i="50" s="1"/>
  <c r="A48" i="50"/>
  <c r="O47" i="49"/>
  <c r="AB47" i="49" s="1"/>
  <c r="A48" i="49"/>
  <c r="A46" i="48"/>
  <c r="O45" i="48"/>
  <c r="AB45" i="48" s="1"/>
  <c r="A48" i="44"/>
  <c r="O47" i="44"/>
  <c r="AB47" i="44" s="1"/>
  <c r="A62" i="53" l="1"/>
  <c r="O61" i="53"/>
  <c r="AB61" i="53" s="1"/>
  <c r="O61" i="52"/>
  <c r="AB61" i="52" s="1"/>
  <c r="A62" i="52"/>
  <c r="A49" i="50"/>
  <c r="O48" i="50"/>
  <c r="AB48" i="50" s="1"/>
  <c r="A49" i="49"/>
  <c r="O48" i="49"/>
  <c r="AB48" i="49" s="1"/>
  <c r="O46" i="48"/>
  <c r="AB46" i="48" s="1"/>
  <c r="A47" i="48"/>
  <c r="A49" i="44"/>
  <c r="O48" i="44"/>
  <c r="AB48" i="44" s="1"/>
  <c r="A63" i="53" l="1"/>
  <c r="O62" i="53"/>
  <c r="AB62" i="53" s="1"/>
  <c r="A63" i="52"/>
  <c r="O62" i="52"/>
  <c r="AB62" i="52" s="1"/>
  <c r="O49" i="50"/>
  <c r="AB49" i="50" s="1"/>
  <c r="A50" i="50"/>
  <c r="A50" i="49"/>
  <c r="O49" i="49"/>
  <c r="AB49" i="49" s="1"/>
  <c r="O47" i="48"/>
  <c r="AB47" i="48" s="1"/>
  <c r="A48" i="48"/>
  <c r="O49" i="44"/>
  <c r="AB49" i="44" s="1"/>
  <c r="A50" i="44"/>
  <c r="O63" i="53" l="1"/>
  <c r="AB63" i="53" s="1"/>
  <c r="AB64" i="53" s="1"/>
  <c r="S6" i="53" s="1"/>
  <c r="W6" i="53" s="1"/>
  <c r="S3" i="53"/>
  <c r="W3" i="53" s="1"/>
  <c r="W9" i="53" s="1"/>
  <c r="S3" i="52"/>
  <c r="W3" i="52" s="1"/>
  <c r="O63" i="52"/>
  <c r="AB63" i="52" s="1"/>
  <c r="AB64" i="52" s="1"/>
  <c r="S6" i="52" s="1"/>
  <c r="W6" i="52" s="1"/>
  <c r="O50" i="50"/>
  <c r="AB50" i="50" s="1"/>
  <c r="A51" i="50"/>
  <c r="O50" i="49"/>
  <c r="AB50" i="49" s="1"/>
  <c r="A51" i="49"/>
  <c r="A49" i="48"/>
  <c r="O48" i="48"/>
  <c r="AB48" i="48" s="1"/>
  <c r="O50" i="44"/>
  <c r="AB50" i="44" s="1"/>
  <c r="A51" i="44"/>
  <c r="W9" i="52" l="1"/>
  <c r="O51" i="50"/>
  <c r="AB51" i="50" s="1"/>
  <c r="A52" i="50"/>
  <c r="A52" i="49"/>
  <c r="O51" i="49"/>
  <c r="AB51" i="49" s="1"/>
  <c r="A50" i="48"/>
  <c r="O49" i="48"/>
  <c r="AB49" i="48" s="1"/>
  <c r="A52" i="44"/>
  <c r="O51" i="44"/>
  <c r="AB51" i="44" s="1"/>
  <c r="A53" i="50" l="1"/>
  <c r="O52" i="50"/>
  <c r="AB52" i="50" s="1"/>
  <c r="A53" i="49"/>
  <c r="O52" i="49"/>
  <c r="AB52" i="49" s="1"/>
  <c r="O50" i="48"/>
  <c r="AB50" i="48" s="1"/>
  <c r="A51" i="48"/>
  <c r="A53" i="44"/>
  <c r="O52" i="44"/>
  <c r="AB52" i="44" s="1"/>
  <c r="A54" i="50" l="1"/>
  <c r="O53" i="50"/>
  <c r="AB53" i="50" s="1"/>
  <c r="A54" i="49"/>
  <c r="O53" i="49"/>
  <c r="AB53" i="49" s="1"/>
  <c r="O51" i="48"/>
  <c r="AB51" i="48" s="1"/>
  <c r="A52" i="48"/>
  <c r="O53" i="44"/>
  <c r="AB53" i="44" s="1"/>
  <c r="A54" i="44"/>
  <c r="O54" i="50" l="1"/>
  <c r="AB54" i="50" s="1"/>
  <c r="A55" i="50"/>
  <c r="O54" i="49"/>
  <c r="AB54" i="49" s="1"/>
  <c r="A55" i="49"/>
  <c r="A53" i="48"/>
  <c r="O52" i="48"/>
  <c r="AB52" i="48" s="1"/>
  <c r="O54" i="44"/>
  <c r="AB54" i="44" s="1"/>
  <c r="A55" i="44"/>
  <c r="O55" i="50" l="1"/>
  <c r="AB55" i="50" s="1"/>
  <c r="A56" i="50"/>
  <c r="O55" i="49"/>
  <c r="AB55" i="49" s="1"/>
  <c r="A56" i="49"/>
  <c r="A54" i="48"/>
  <c r="O53" i="48"/>
  <c r="AB53" i="48" s="1"/>
  <c r="A56" i="44"/>
  <c r="O55" i="44"/>
  <c r="AB55" i="44" s="1"/>
  <c r="A57" i="50" l="1"/>
  <c r="O56" i="50"/>
  <c r="AB56" i="50" s="1"/>
  <c r="A57" i="49"/>
  <c r="O56" i="49"/>
  <c r="AB56" i="49" s="1"/>
  <c r="O54" i="48"/>
  <c r="AB54" i="48" s="1"/>
  <c r="A55" i="48"/>
  <c r="A57" i="44"/>
  <c r="O56" i="44"/>
  <c r="AB56" i="44" s="1"/>
  <c r="A58" i="50" l="1"/>
  <c r="O57" i="50"/>
  <c r="AB57" i="50" s="1"/>
  <c r="A58" i="49"/>
  <c r="O57" i="49"/>
  <c r="AB57" i="49" s="1"/>
  <c r="O55" i="48"/>
  <c r="AB55" i="48" s="1"/>
  <c r="A56" i="48"/>
  <c r="O57" i="44"/>
  <c r="AB57" i="44" s="1"/>
  <c r="A58" i="44"/>
  <c r="O58" i="50" l="1"/>
  <c r="AB58" i="50" s="1"/>
  <c r="A59" i="50"/>
  <c r="O58" i="49"/>
  <c r="AB58" i="49" s="1"/>
  <c r="A59" i="49"/>
  <c r="A57" i="48"/>
  <c r="O56" i="48"/>
  <c r="AB56" i="48" s="1"/>
  <c r="O58" i="44"/>
  <c r="AB58" i="44" s="1"/>
  <c r="A59" i="44"/>
  <c r="O59" i="50" l="1"/>
  <c r="AB59" i="50" s="1"/>
  <c r="A60" i="50"/>
  <c r="O59" i="49"/>
  <c r="AB59" i="49" s="1"/>
  <c r="A60" i="49"/>
  <c r="A58" i="48"/>
  <c r="O57" i="48"/>
  <c r="AB57" i="48" s="1"/>
  <c r="O59" i="44"/>
  <c r="AB59" i="44" s="1"/>
  <c r="A60" i="44"/>
  <c r="A61" i="50" l="1"/>
  <c r="O60" i="50"/>
  <c r="AB60" i="50" s="1"/>
  <c r="A61" i="49"/>
  <c r="O60" i="49"/>
  <c r="AB60" i="49" s="1"/>
  <c r="O58" i="48"/>
  <c r="AB58" i="48" s="1"/>
  <c r="A59" i="48"/>
  <c r="A61" i="44"/>
  <c r="O60" i="44"/>
  <c r="AB60" i="44" s="1"/>
  <c r="A62" i="50" l="1"/>
  <c r="O61" i="50"/>
  <c r="AB61" i="50" s="1"/>
  <c r="A62" i="49"/>
  <c r="O61" i="49"/>
  <c r="AB61" i="49" s="1"/>
  <c r="O59" i="48"/>
  <c r="AB59" i="48" s="1"/>
  <c r="A60" i="48"/>
  <c r="A62" i="44"/>
  <c r="O61" i="44"/>
  <c r="AB61" i="44" s="1"/>
  <c r="O62" i="50" l="1"/>
  <c r="AB62" i="50" s="1"/>
  <c r="A63" i="50"/>
  <c r="O62" i="49"/>
  <c r="AB62" i="49" s="1"/>
  <c r="A63" i="49"/>
  <c r="A61" i="48"/>
  <c r="O60" i="48"/>
  <c r="AB60" i="48" s="1"/>
  <c r="O62" i="44"/>
  <c r="AB62" i="44" s="1"/>
  <c r="A63" i="44"/>
  <c r="G64" i="49" l="1"/>
  <c r="K64" i="50"/>
  <c r="I15" i="51" s="1"/>
  <c r="O63" i="50"/>
  <c r="AB63" i="50" s="1"/>
  <c r="AB64" i="50" s="1"/>
  <c r="S6" i="50" s="1"/>
  <c r="W6" i="50" s="1"/>
  <c r="O63" i="49"/>
  <c r="AB63" i="49" s="1"/>
  <c r="AB64" i="49" s="1"/>
  <c r="S6" i="49" s="1"/>
  <c r="W6" i="49" s="1"/>
  <c r="A62" i="48"/>
  <c r="O61" i="48"/>
  <c r="AB61" i="48" s="1"/>
  <c r="O63" i="44"/>
  <c r="AB63" i="44" s="1"/>
  <c r="AB64" i="44" s="1"/>
  <c r="S6" i="44" s="1"/>
  <c r="W6" i="44" s="1"/>
  <c r="I64" i="44"/>
  <c r="I17" i="51" s="1"/>
  <c r="S64" i="49" l="1"/>
  <c r="G66" i="49"/>
  <c r="K66" i="50"/>
  <c r="S66" i="50" s="1"/>
  <c r="S64" i="50"/>
  <c r="O62" i="48"/>
  <c r="AB62" i="48" s="1"/>
  <c r="A63" i="48"/>
  <c r="I66" i="44"/>
  <c r="S66" i="44" s="1"/>
  <c r="S64" i="44"/>
  <c r="S3" i="44" s="1"/>
  <c r="S66" i="49" l="1"/>
  <c r="Q12" i="49"/>
  <c r="S3" i="49"/>
  <c r="W3" i="49" s="1"/>
  <c r="W9" i="49" s="1"/>
  <c r="Q12" i="50"/>
  <c r="S3" i="50"/>
  <c r="W3" i="50" s="1"/>
  <c r="W9" i="50" s="1"/>
  <c r="O63" i="48"/>
  <c r="AB63" i="48" s="1"/>
  <c r="AB64" i="48" s="1"/>
  <c r="S6" i="48" s="1"/>
  <c r="W6" i="48" s="1"/>
  <c r="Q12" i="44"/>
  <c r="W3" i="44"/>
  <c r="W9" i="44" s="1"/>
  <c r="S3" i="48" l="1"/>
  <c r="W3" i="48" s="1"/>
  <c r="W9" i="48" s="1"/>
  <c r="C64" i="35"/>
  <c r="C65" i="35"/>
  <c r="B44" i="11" s="1"/>
  <c r="B65" i="35"/>
  <c r="B43" i="11" s="1"/>
  <c r="C66" i="35" l="1"/>
  <c r="B10" i="11" s="1"/>
  <c r="M65" i="35" l="1"/>
  <c r="L65" i="35"/>
  <c r="K65" i="35"/>
  <c r="I65" i="35"/>
  <c r="H65" i="35"/>
  <c r="G65" i="35"/>
  <c r="F65" i="35"/>
  <c r="E65" i="35"/>
  <c r="B46" i="11" s="1"/>
  <c r="D65" i="35"/>
  <c r="B45" i="11" s="1"/>
  <c r="X64" i="35"/>
  <c r="N64" i="35"/>
  <c r="M64" i="35"/>
  <c r="L64" i="35"/>
  <c r="H14" i="51" s="1"/>
  <c r="K64" i="35"/>
  <c r="I64" i="35"/>
  <c r="H64" i="35"/>
  <c r="F64" i="35"/>
  <c r="E64" i="35"/>
  <c r="D64" i="35"/>
  <c r="B64" i="35"/>
  <c r="AA63" i="35"/>
  <c r="T63" i="35"/>
  <c r="S63" i="35"/>
  <c r="V63" i="35" s="1"/>
  <c r="AA62" i="35"/>
  <c r="T62" i="35"/>
  <c r="S62" i="35"/>
  <c r="V62" i="35" s="1"/>
  <c r="AA61" i="35"/>
  <c r="T61" i="35"/>
  <c r="S61" i="35"/>
  <c r="V61" i="35" s="1"/>
  <c r="AA60" i="35"/>
  <c r="T60" i="35"/>
  <c r="S60" i="35"/>
  <c r="V60" i="35" s="1"/>
  <c r="AA59" i="35"/>
  <c r="T59" i="35"/>
  <c r="S59" i="35"/>
  <c r="V59" i="35" s="1"/>
  <c r="AA58" i="35"/>
  <c r="T58" i="35"/>
  <c r="S58" i="35"/>
  <c r="AA57" i="35"/>
  <c r="T57" i="35"/>
  <c r="S57" i="35"/>
  <c r="V57" i="35" s="1"/>
  <c r="AA56" i="35"/>
  <c r="T56" i="35"/>
  <c r="V56" i="35"/>
  <c r="AA55" i="35"/>
  <c r="T55" i="35"/>
  <c r="S55" i="35"/>
  <c r="V55" i="35" s="1"/>
  <c r="AA54" i="35"/>
  <c r="T54" i="35"/>
  <c r="S54" i="35"/>
  <c r="V54" i="35" s="1"/>
  <c r="AA53" i="35"/>
  <c r="T53" i="35"/>
  <c r="S53" i="35"/>
  <c r="V53" i="35" s="1"/>
  <c r="AA52" i="35"/>
  <c r="T52" i="35"/>
  <c r="S52" i="35"/>
  <c r="V52" i="35" s="1"/>
  <c r="AA51" i="35"/>
  <c r="T51" i="35"/>
  <c r="S51" i="35"/>
  <c r="AA50" i="35"/>
  <c r="T50" i="35"/>
  <c r="S50" i="35"/>
  <c r="V50" i="35" s="1"/>
  <c r="AA49" i="35"/>
  <c r="T49" i="35"/>
  <c r="S49" i="35"/>
  <c r="V49" i="35" s="1"/>
  <c r="AA48" i="35"/>
  <c r="T48" i="35"/>
  <c r="S48" i="35"/>
  <c r="V48" i="35" s="1"/>
  <c r="AA47" i="35"/>
  <c r="T47" i="35"/>
  <c r="S47" i="35"/>
  <c r="AA46" i="35"/>
  <c r="T46" i="35"/>
  <c r="S46" i="35"/>
  <c r="V46" i="35" s="1"/>
  <c r="AA45" i="35"/>
  <c r="T45" i="35"/>
  <c r="S45" i="35"/>
  <c r="V45" i="35" s="1"/>
  <c r="AA44" i="35"/>
  <c r="T44" i="35"/>
  <c r="S44" i="35"/>
  <c r="V44" i="35" s="1"/>
  <c r="AA43" i="35"/>
  <c r="T43" i="35"/>
  <c r="S43" i="35"/>
  <c r="V43" i="35" s="1"/>
  <c r="AA42" i="35"/>
  <c r="T42" i="35"/>
  <c r="S42" i="35"/>
  <c r="V42" i="35" s="1"/>
  <c r="AA41" i="35"/>
  <c r="T41" i="35"/>
  <c r="S41" i="35"/>
  <c r="V41" i="35" s="1"/>
  <c r="AA40" i="35"/>
  <c r="T40" i="35"/>
  <c r="S40" i="35"/>
  <c r="V40" i="35" s="1"/>
  <c r="AA39" i="35"/>
  <c r="T39" i="35"/>
  <c r="S39" i="35"/>
  <c r="V39" i="35" s="1"/>
  <c r="AA38" i="35"/>
  <c r="T38" i="35"/>
  <c r="S38" i="35"/>
  <c r="V38" i="35" s="1"/>
  <c r="AA37" i="35"/>
  <c r="T37" i="35"/>
  <c r="S37" i="35"/>
  <c r="V37" i="35" s="1"/>
  <c r="AA36" i="35"/>
  <c r="T36" i="35"/>
  <c r="S36" i="35"/>
  <c r="V36" i="35" s="1"/>
  <c r="AA35" i="35"/>
  <c r="T35" i="35"/>
  <c r="S35" i="35"/>
  <c r="V35" i="35" s="1"/>
  <c r="AA34" i="35"/>
  <c r="T34" i="35"/>
  <c r="S34" i="35"/>
  <c r="V34" i="35" s="1"/>
  <c r="AA33" i="35"/>
  <c r="T33" i="35"/>
  <c r="S33" i="35"/>
  <c r="V33" i="35" s="1"/>
  <c r="AA32" i="35"/>
  <c r="T32" i="35"/>
  <c r="S32" i="35"/>
  <c r="V32" i="35" s="1"/>
  <c r="AA31" i="35"/>
  <c r="T31" i="35"/>
  <c r="S31" i="35"/>
  <c r="V31" i="35" s="1"/>
  <c r="AA30" i="35"/>
  <c r="T30" i="35"/>
  <c r="S30" i="35"/>
  <c r="V30" i="35" s="1"/>
  <c r="AA29" i="35"/>
  <c r="T29" i="35"/>
  <c r="S29" i="35"/>
  <c r="V29" i="35" s="1"/>
  <c r="AA28" i="35"/>
  <c r="T28" i="35"/>
  <c r="S28" i="35"/>
  <c r="V28" i="35" s="1"/>
  <c r="AA27" i="35"/>
  <c r="T27" i="35"/>
  <c r="S27" i="35"/>
  <c r="V27" i="35" s="1"/>
  <c r="AA26" i="35"/>
  <c r="T26" i="35"/>
  <c r="S26" i="35"/>
  <c r="V26" i="35" s="1"/>
  <c r="AA25" i="35"/>
  <c r="T25" i="35"/>
  <c r="S25" i="35"/>
  <c r="V25" i="35" s="1"/>
  <c r="AA24" i="35"/>
  <c r="T24" i="35"/>
  <c r="S24" i="35"/>
  <c r="V24" i="35" s="1"/>
  <c r="AA23" i="35"/>
  <c r="T23" i="35"/>
  <c r="S23" i="35"/>
  <c r="V23" i="35" s="1"/>
  <c r="AA22" i="35"/>
  <c r="T22" i="35"/>
  <c r="S22" i="35"/>
  <c r="V22" i="35" s="1"/>
  <c r="AA21" i="35"/>
  <c r="T21" i="35"/>
  <c r="S21" i="35"/>
  <c r="V21" i="35" s="1"/>
  <c r="AA20" i="35"/>
  <c r="T20" i="35"/>
  <c r="S20" i="35"/>
  <c r="V20" i="35" s="1"/>
  <c r="AA19" i="35"/>
  <c r="T19" i="35"/>
  <c r="S19" i="35"/>
  <c r="V19" i="35" s="1"/>
  <c r="AA18" i="35"/>
  <c r="T18" i="35"/>
  <c r="S18" i="35"/>
  <c r="V18" i="35" s="1"/>
  <c r="AA17" i="35"/>
  <c r="T17" i="35"/>
  <c r="S17" i="35"/>
  <c r="V17" i="35" s="1"/>
  <c r="AA16" i="35"/>
  <c r="T16" i="35"/>
  <c r="S16" i="35"/>
  <c r="V16" i="35" s="1"/>
  <c r="AA15" i="35"/>
  <c r="T15" i="35"/>
  <c r="S15" i="35"/>
  <c r="A16" i="35"/>
  <c r="F10" i="35"/>
  <c r="C47" i="11" l="1"/>
  <c r="B47" i="11"/>
  <c r="F14" i="51"/>
  <c r="F21" i="51" s="1"/>
  <c r="B50" i="11"/>
  <c r="B48" i="11"/>
  <c r="I14" i="51"/>
  <c r="I21" i="51" s="1"/>
  <c r="V47" i="35"/>
  <c r="W8" i="35"/>
  <c r="E14" i="51"/>
  <c r="E21" i="51" s="1"/>
  <c r="H21" i="51"/>
  <c r="V15" i="35"/>
  <c r="V51" i="35"/>
  <c r="V58" i="35"/>
  <c r="O15" i="35"/>
  <c r="AB15" i="35" s="1"/>
  <c r="D66" i="35"/>
  <c r="B11" i="11" s="1"/>
  <c r="S65" i="35"/>
  <c r="G66" i="35"/>
  <c r="B15" i="11" s="1"/>
  <c r="M66" i="35"/>
  <c r="B21" i="11" s="1"/>
  <c r="L66" i="35"/>
  <c r="B36" i="11" s="1"/>
  <c r="K66" i="35"/>
  <c r="B35" i="11" s="1"/>
  <c r="F66" i="35"/>
  <c r="E66" i="35"/>
  <c r="B12" i="11" s="1"/>
  <c r="B66" i="35"/>
  <c r="B9" i="11" s="1"/>
  <c r="I66" i="35"/>
  <c r="B33" i="11" s="1"/>
  <c r="H66" i="35"/>
  <c r="B17" i="11" s="1"/>
  <c r="O16" i="35"/>
  <c r="AB16" i="35" s="1"/>
  <c r="A17" i="35"/>
  <c r="S64" i="35"/>
  <c r="B37" i="11" l="1"/>
  <c r="C9" i="11"/>
  <c r="C18" i="51"/>
  <c r="C17" i="51"/>
  <c r="B18" i="11"/>
  <c r="B19" i="11"/>
  <c r="B13" i="11"/>
  <c r="C20" i="51" s="1"/>
  <c r="C14" i="51"/>
  <c r="D19" i="51"/>
  <c r="D18" i="51"/>
  <c r="D16" i="51"/>
  <c r="Q12" i="35"/>
  <c r="S66" i="35"/>
  <c r="A18" i="35"/>
  <c r="O17" i="35"/>
  <c r="AB17" i="35" s="1"/>
  <c r="G18" i="51" l="1"/>
  <c r="K18" i="51" s="1"/>
  <c r="B22" i="11"/>
  <c r="B28" i="11" s="1"/>
  <c r="C19" i="51"/>
  <c r="G19" i="51" s="1"/>
  <c r="K19" i="51" s="1"/>
  <c r="D20" i="51"/>
  <c r="G20" i="51" s="1"/>
  <c r="K20" i="51" s="1"/>
  <c r="C13" i="11"/>
  <c r="B23" i="11"/>
  <c r="B30" i="11" s="1"/>
  <c r="O18" i="35"/>
  <c r="AB18" i="35" s="1"/>
  <c r="A19" i="35"/>
  <c r="O19" i="35" l="1"/>
  <c r="AB19" i="35" s="1"/>
  <c r="A20" i="35"/>
  <c r="O20" i="35" l="1"/>
  <c r="AB20" i="35" s="1"/>
  <c r="A21" i="35"/>
  <c r="A22" i="35" l="1"/>
  <c r="O21" i="35"/>
  <c r="AB21" i="35" s="1"/>
  <c r="A23" i="35" l="1"/>
  <c r="O22" i="35"/>
  <c r="AB22" i="35" s="1"/>
  <c r="O23" i="35" l="1"/>
  <c r="AB23" i="35" s="1"/>
  <c r="A24" i="35"/>
  <c r="A25" i="35" l="1"/>
  <c r="O24" i="35"/>
  <c r="AB24" i="35" s="1"/>
  <c r="A26" i="35" l="1"/>
  <c r="O25" i="35"/>
  <c r="AB25" i="35" s="1"/>
  <c r="C44" i="11"/>
  <c r="C50" i="11" l="1"/>
  <c r="C46" i="11"/>
  <c r="C45" i="11"/>
  <c r="C52" i="11"/>
  <c r="O26" i="35"/>
  <c r="AB26" i="35" s="1"/>
  <c r="A27" i="35"/>
  <c r="C48" i="11" l="1"/>
  <c r="C43" i="11"/>
  <c r="O27" i="35"/>
  <c r="AB27" i="35" s="1"/>
  <c r="A28" i="35"/>
  <c r="O28" i="35" l="1"/>
  <c r="AB28" i="35" s="1"/>
  <c r="A29" i="35"/>
  <c r="A30" i="35" l="1"/>
  <c r="O29" i="35"/>
  <c r="AB29" i="35" s="1"/>
  <c r="A31" i="35" l="1"/>
  <c r="O30" i="35"/>
  <c r="AB30" i="35" s="1"/>
  <c r="O31" i="35" l="1"/>
  <c r="AB31" i="35" s="1"/>
  <c r="A32" i="35"/>
  <c r="C36" i="11"/>
  <c r="C35" i="11" l="1"/>
  <c r="A33" i="35"/>
  <c r="O32" i="35"/>
  <c r="AB32" i="35" s="1"/>
  <c r="A34" i="35" l="1"/>
  <c r="O33" i="35"/>
  <c r="AB33" i="35" s="1"/>
  <c r="O34" i="35" l="1"/>
  <c r="AB34" i="35" s="1"/>
  <c r="A35" i="35"/>
  <c r="C21" i="11"/>
  <c r="C10" i="11" l="1"/>
  <c r="C33" i="11"/>
  <c r="C17" i="11"/>
  <c r="C12" i="11"/>
  <c r="C39" i="11"/>
  <c r="O35" i="35"/>
  <c r="AB35" i="35" s="1"/>
  <c r="A36" i="35"/>
  <c r="C18" i="11" l="1"/>
  <c r="C22" i="11"/>
  <c r="D14" i="51"/>
  <c r="C23" i="11"/>
  <c r="D15" i="51"/>
  <c r="C15" i="51"/>
  <c r="C16" i="51"/>
  <c r="D17" i="51"/>
  <c r="G17" i="51" s="1"/>
  <c r="C11" i="11"/>
  <c r="C37" i="11"/>
  <c r="O36" i="35"/>
  <c r="AB36" i="35" s="1"/>
  <c r="A37" i="35"/>
  <c r="G16" i="51" l="1"/>
  <c r="K16" i="51" s="1"/>
  <c r="D21" i="51"/>
  <c r="C21" i="51"/>
  <c r="K17" i="51"/>
  <c r="G15" i="51"/>
  <c r="K15" i="51" s="1"/>
  <c r="G14" i="51"/>
  <c r="C28" i="11"/>
  <c r="A38" i="35"/>
  <c r="O37" i="35"/>
  <c r="AB37" i="35" s="1"/>
  <c r="K14" i="51" l="1"/>
  <c r="K21" i="51" s="1"/>
  <c r="G21" i="51"/>
  <c r="C22" i="51" s="1"/>
  <c r="O38" i="35"/>
  <c r="AB38" i="35" s="1"/>
  <c r="A39" i="35"/>
  <c r="D22" i="51" l="1"/>
  <c r="J22" i="51"/>
  <c r="I22" i="51"/>
  <c r="G22" i="51"/>
  <c r="O39" i="35"/>
  <c r="AB39" i="35" s="1"/>
  <c r="A40" i="35"/>
  <c r="K22" i="51" l="1"/>
  <c r="O40" i="35"/>
  <c r="AB40" i="35" s="1"/>
  <c r="A41" i="35"/>
  <c r="A42" i="35" l="1"/>
  <c r="O41" i="35"/>
  <c r="AB41" i="35" s="1"/>
  <c r="O42" i="35" l="1"/>
  <c r="AB42" i="35" s="1"/>
  <c r="A43" i="35"/>
  <c r="O43" i="35" l="1"/>
  <c r="AB43" i="35" s="1"/>
  <c r="A44" i="35"/>
  <c r="O44" i="35" l="1"/>
  <c r="AB44" i="35" s="1"/>
  <c r="A45" i="35"/>
  <c r="A46" i="35" l="1"/>
  <c r="O45" i="35"/>
  <c r="AB45" i="35" s="1"/>
  <c r="O46" i="35" l="1"/>
  <c r="AB46" i="35" s="1"/>
  <c r="A47" i="35"/>
  <c r="O47" i="35" l="1"/>
  <c r="AB47" i="35" s="1"/>
  <c r="A48" i="35"/>
  <c r="O48" i="35" l="1"/>
  <c r="AB48" i="35" s="1"/>
  <c r="A49" i="35"/>
  <c r="A50" i="35" l="1"/>
  <c r="O49" i="35"/>
  <c r="AB49" i="35" s="1"/>
  <c r="A51" i="35" l="1"/>
  <c r="O50" i="35"/>
  <c r="AB50" i="35" s="1"/>
  <c r="O51" i="35" l="1"/>
  <c r="AB51" i="35" s="1"/>
  <c r="A52" i="35"/>
  <c r="O52" i="35" l="1"/>
  <c r="AB52" i="35" s="1"/>
  <c r="A53" i="35"/>
  <c r="A54" i="35" l="1"/>
  <c r="O53" i="35"/>
  <c r="AB53" i="35" s="1"/>
  <c r="A55" i="35" l="1"/>
  <c r="O54" i="35"/>
  <c r="AB54" i="35" s="1"/>
  <c r="O55" i="35" l="1"/>
  <c r="AB55" i="35" s="1"/>
  <c r="A56" i="35"/>
  <c r="O56" i="35" l="1"/>
  <c r="AB56" i="35" s="1"/>
  <c r="A57" i="35"/>
  <c r="A58" i="35" l="1"/>
  <c r="O57" i="35"/>
  <c r="AB57" i="35" s="1"/>
  <c r="A59" i="35" l="1"/>
  <c r="O58" i="35"/>
  <c r="AB58" i="35" s="1"/>
  <c r="O59" i="35" l="1"/>
  <c r="AB59" i="35" s="1"/>
  <c r="A60" i="35"/>
  <c r="O60" i="35" l="1"/>
  <c r="AB60" i="35" s="1"/>
  <c r="A61" i="35"/>
  <c r="A62" i="35" l="1"/>
  <c r="O61" i="35"/>
  <c r="AB61" i="35" s="1"/>
  <c r="A63" i="35" l="1"/>
  <c r="O62" i="35"/>
  <c r="AB62" i="35" s="1"/>
  <c r="S3" i="35" l="1"/>
  <c r="W3" i="35" s="1"/>
  <c r="O63" i="35"/>
  <c r="AB63" i="35" s="1"/>
  <c r="AB64" i="35" s="1"/>
  <c r="S6" i="35" s="1"/>
  <c r="W6" i="35" s="1"/>
  <c r="W9" i="35" l="1"/>
  <c r="I3" i="51" s="1"/>
  <c r="A25" i="51" s="1"/>
  <c r="C15" i="11" l="1"/>
  <c r="C30" i="11" l="1"/>
  <c r="C19" i="11"/>
</calcChain>
</file>

<file path=xl/sharedStrings.xml><?xml version="1.0" encoding="utf-8"?>
<sst xmlns="http://schemas.openxmlformats.org/spreadsheetml/2006/main" count="956" uniqueCount="179">
  <si>
    <t>TIME</t>
  </si>
  <si>
    <t>Sick</t>
  </si>
  <si>
    <t>Notes</t>
  </si>
  <si>
    <t>Non IV-D Services</t>
  </si>
  <si>
    <t>A</t>
  </si>
  <si>
    <t>Time Off</t>
  </si>
  <si>
    <t>Breaks</t>
  </si>
  <si>
    <t>Signature</t>
  </si>
  <si>
    <t>Date</t>
  </si>
  <si>
    <t>YES</t>
  </si>
  <si>
    <t>NO</t>
  </si>
  <si>
    <t>Validation</t>
  </si>
  <si>
    <t>TOTAL Minutes</t>
  </si>
  <si>
    <t>WEEKLY SUMMARY</t>
  </si>
  <si>
    <t xml:space="preserve">Total Time Spent in Minutes </t>
  </si>
  <si>
    <t>Total Time Spent</t>
  </si>
  <si>
    <t>Title IV-D Services</t>
  </si>
  <si>
    <t>Yes</t>
  </si>
  <si>
    <t>Child Support Commissioner</t>
  </si>
  <si>
    <t>Family Law Facilitator</t>
  </si>
  <si>
    <t>Full Time</t>
  </si>
  <si>
    <t>Part Time</t>
  </si>
  <si>
    <t>Alameda</t>
  </si>
  <si>
    <t xml:space="preserve">Alpine </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</si>
  <si>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</si>
  <si>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</si>
  <si>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</si>
  <si>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</si>
  <si>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</si>
  <si>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</si>
  <si>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</si>
  <si>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</si>
  <si>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</si>
  <si>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</si>
  <si>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</si>
  <si>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</si>
  <si>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</si>
  <si>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</si>
  <si>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</si>
  <si>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</si>
  <si>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</si>
  <si>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</si>
  <si>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</si>
  <si>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</si>
  <si>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</si>
  <si>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</si>
  <si>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</si>
  <si>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</si>
  <si>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</si>
  <si>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</si>
  <si>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</si>
  <si>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</si>
  <si>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</si>
  <si>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</si>
  <si>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</si>
  <si>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</si>
  <si>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</si>
  <si>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</si>
  <si>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</si>
  <si>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</si>
  <si>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</si>
  <si>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Mateo</t>
  </si>
  <si>
    <t>Santa Barbara</t>
  </si>
  <si>
    <t>Santa Clara</t>
  </si>
  <si>
    <t>Santa Cruz</t>
  </si>
  <si>
    <t>Shasta</t>
  </si>
  <si>
    <t>Sierra</t>
  </si>
  <si>
    <t>Siskiyou</t>
  </si>
  <si>
    <t>Solano</t>
  </si>
  <si>
    <t>Sonoma</t>
  </si>
  <si>
    <t>Stanislaus</t>
  </si>
  <si>
    <t>Sutter</t>
  </si>
  <si>
    <t>Tehama</t>
  </si>
  <si>
    <t xml:space="preserve">Trinity </t>
  </si>
  <si>
    <t>Tulare</t>
  </si>
  <si>
    <t>Tuolumne</t>
  </si>
  <si>
    <t>Ventura</t>
  </si>
  <si>
    <t>Yolo</t>
  </si>
  <si>
    <t>Yuba</t>
  </si>
  <si>
    <t>Employee Name</t>
  </si>
  <si>
    <t>County</t>
  </si>
  <si>
    <t>Full/Part Time</t>
  </si>
  <si>
    <t>Start Time</t>
  </si>
  <si>
    <t>End Time</t>
  </si>
  <si>
    <t>San Luis Obispo</t>
  </si>
  <si>
    <t>PTO</t>
  </si>
  <si>
    <t>VTO</t>
  </si>
  <si>
    <t>All-Day PTO</t>
  </si>
  <si>
    <t>All-Day Sick</t>
  </si>
  <si>
    <t>All-Day VTO</t>
  </si>
  <si>
    <t xml:space="preserve"> </t>
  </si>
  <si>
    <t>All-Day Non IV-D Services</t>
  </si>
  <si>
    <t>OT</t>
  </si>
  <si>
    <t>Select All-Day Activity if applicable</t>
  </si>
  <si>
    <t>G</t>
  </si>
  <si>
    <t>Attorney</t>
  </si>
  <si>
    <t>Clerk</t>
  </si>
  <si>
    <t>Lunch Start</t>
  </si>
  <si>
    <t>Lunch End</t>
  </si>
  <si>
    <t>Total Hours</t>
  </si>
  <si>
    <t>EMPLOYEE VERIFICATION: I HEREBY CERTIFY under penalty of PERJURY that this time reporting accurately represents actual time worked.</t>
  </si>
  <si>
    <t>Job Classification</t>
  </si>
  <si>
    <t xml:space="preserve">  TIME REPORTING </t>
  </si>
  <si>
    <t xml:space="preserve">Federal regulations require that all hours worked must be accounted for, regardless of whether or not it is reimbursable by the AB 1058 grant. </t>
  </si>
  <si>
    <t>Other (please specify below)</t>
  </si>
  <si>
    <t>Judicial Secretary</t>
  </si>
  <si>
    <t>Manager/Supervisor</t>
  </si>
  <si>
    <t>Court Reporter</t>
  </si>
  <si>
    <t>Court Interpreter</t>
  </si>
  <si>
    <t>Courtroom Bailiff</t>
  </si>
  <si>
    <r>
      <t xml:space="preserve">Rolling Time Study (RTS) </t>
    </r>
    <r>
      <rPr>
        <b/>
        <sz val="16"/>
        <color theme="1"/>
        <rFont val="Calibri"/>
        <family val="2"/>
      </rPr>
      <t>–</t>
    </r>
    <r>
      <rPr>
        <b/>
        <sz val="13.6"/>
        <color theme="1"/>
        <rFont val="Arial"/>
        <family val="2"/>
      </rPr>
      <t xml:space="preserve"> </t>
    </r>
    <r>
      <rPr>
        <b/>
        <sz val="16"/>
        <color theme="1"/>
        <rFont val="Arial"/>
        <family val="2"/>
        <scheme val="minor"/>
      </rPr>
      <t>Child Support Commissioner Program</t>
    </r>
  </si>
  <si>
    <t>H</t>
  </si>
  <si>
    <t>T</t>
  </si>
  <si>
    <r>
      <rPr>
        <b/>
        <sz val="9"/>
        <color theme="1"/>
        <rFont val="Arial"/>
        <family val="2"/>
        <scheme val="minor"/>
      </rPr>
      <t xml:space="preserve">H - </t>
    </r>
    <r>
      <rPr>
        <sz val="9"/>
        <color theme="1"/>
        <rFont val="Arial"/>
        <family val="2"/>
        <scheme val="minor"/>
      </rPr>
      <t>IV-D Hearing</t>
    </r>
  </si>
  <si>
    <r>
      <rPr>
        <b/>
        <sz val="9"/>
        <color theme="1"/>
        <rFont val="Arial"/>
        <family val="2"/>
        <scheme val="minor"/>
      </rPr>
      <t>A -</t>
    </r>
    <r>
      <rPr>
        <sz val="9"/>
        <color theme="1"/>
        <rFont val="Arial"/>
        <family val="2"/>
        <scheme val="minor"/>
      </rPr>
      <t xml:space="preserve"> IV-D Admin</t>
    </r>
  </si>
  <si>
    <r>
      <rPr>
        <b/>
        <sz val="9"/>
        <color theme="1"/>
        <rFont val="Arial"/>
        <family val="2"/>
        <scheme val="minor"/>
      </rPr>
      <t>T -</t>
    </r>
    <r>
      <rPr>
        <sz val="9"/>
        <color theme="1"/>
        <rFont val="Arial"/>
        <family val="2"/>
        <scheme val="minor"/>
      </rPr>
      <t xml:space="preserve"> Training</t>
    </r>
  </si>
  <si>
    <r>
      <rPr>
        <b/>
        <sz val="9"/>
        <color theme="1"/>
        <rFont val="Arial"/>
        <family val="2"/>
        <scheme val="minor"/>
      </rPr>
      <t xml:space="preserve">PTO - </t>
    </r>
    <r>
      <rPr>
        <sz val="9"/>
        <color theme="1"/>
        <rFont val="Arial"/>
        <family val="2"/>
        <scheme val="minor"/>
      </rPr>
      <t>Paid Time Off</t>
    </r>
  </si>
  <si>
    <r>
      <rPr>
        <b/>
        <sz val="9"/>
        <color theme="1"/>
        <rFont val="Arial"/>
        <family val="2"/>
        <scheme val="minor"/>
      </rPr>
      <t>S -</t>
    </r>
    <r>
      <rPr>
        <sz val="9"/>
        <color theme="1"/>
        <rFont val="Arial"/>
        <family val="2"/>
        <scheme val="minor"/>
      </rPr>
      <t xml:space="preserve"> Sick</t>
    </r>
  </si>
  <si>
    <r>
      <t xml:space="preserve">VTO - </t>
    </r>
    <r>
      <rPr>
        <sz val="9"/>
        <color theme="1"/>
        <rFont val="Arial"/>
        <family val="2"/>
        <scheme val="minor"/>
      </rPr>
      <t>Voluntary Time Off</t>
    </r>
  </si>
  <si>
    <t>G - General Administrative Work</t>
  </si>
  <si>
    <t>Total Regular Work Hours</t>
  </si>
  <si>
    <t>Total IV-D Services</t>
  </si>
  <si>
    <t>REGULAR WORK HOURS</t>
  </si>
  <si>
    <t>OVERTIME WORK HOURS</t>
  </si>
  <si>
    <t>Total Overtime Work Hours</t>
  </si>
  <si>
    <t>Prorated IV-D Services</t>
  </si>
  <si>
    <t>Prorated Non IV-D Services</t>
  </si>
  <si>
    <t>Total Non IV-D Services</t>
  </si>
  <si>
    <t>Total Time Off</t>
  </si>
  <si>
    <t>Prorated IV-D Break Time</t>
  </si>
  <si>
    <t>Prorated Non IV-D Break Time</t>
  </si>
  <si>
    <t>Error Messages</t>
  </si>
  <si>
    <t>Pre</t>
  </si>
  <si>
    <t>Post</t>
  </si>
  <si>
    <r>
      <rPr>
        <b/>
        <sz val="10"/>
        <rFont val="Arial"/>
        <family val="2"/>
        <scheme val="minor"/>
      </rPr>
      <t>General Type Key</t>
    </r>
    <r>
      <rPr>
        <sz val="10"/>
        <rFont val="Arial"/>
        <family val="2"/>
        <scheme val="minor"/>
      </rPr>
      <t xml:space="preserve"> =  </t>
    </r>
    <r>
      <rPr>
        <b/>
        <sz val="10"/>
        <rFont val="Arial"/>
        <family val="2"/>
        <scheme val="minor"/>
      </rPr>
      <t xml:space="preserve">G </t>
    </r>
    <r>
      <rPr>
        <sz val="10"/>
        <rFont val="Arial"/>
        <family val="2"/>
        <scheme val="minor"/>
      </rPr>
      <t xml:space="preserve">- General Administrative Work; </t>
    </r>
    <r>
      <rPr>
        <b/>
        <sz val="10"/>
        <rFont val="Arial"/>
        <family val="2"/>
        <scheme val="minor"/>
      </rPr>
      <t>PTO -</t>
    </r>
    <r>
      <rPr>
        <sz val="10"/>
        <rFont val="Arial"/>
        <family val="2"/>
        <scheme val="minor"/>
      </rPr>
      <t xml:space="preserve">  Paid Time Off; </t>
    </r>
    <r>
      <rPr>
        <b/>
        <sz val="10"/>
        <rFont val="Arial"/>
        <family val="2"/>
        <scheme val="minor"/>
      </rPr>
      <t xml:space="preserve">VTO - </t>
    </r>
    <r>
      <rPr>
        <sz val="10"/>
        <rFont val="Arial"/>
        <family val="2"/>
        <scheme val="minor"/>
      </rPr>
      <t xml:space="preserve">Voluntary Time Off; </t>
    </r>
    <r>
      <rPr>
        <b/>
        <sz val="10"/>
        <rFont val="Arial"/>
        <family val="2"/>
        <scheme val="minor"/>
      </rPr>
      <t xml:space="preserve">OT </t>
    </r>
    <r>
      <rPr>
        <sz val="10"/>
        <rFont val="Arial"/>
        <family val="2"/>
        <scheme val="minor"/>
      </rPr>
      <t>- Overtime</t>
    </r>
  </si>
  <si>
    <r>
      <rPr>
        <b/>
        <sz val="10"/>
        <rFont val="Arial"/>
        <family val="2"/>
        <scheme val="minor"/>
      </rPr>
      <t>IV-D Type Key</t>
    </r>
    <r>
      <rPr>
        <sz val="10"/>
        <rFont val="Arial"/>
        <family val="2"/>
        <scheme val="minor"/>
      </rPr>
      <t xml:space="preserve"> =  </t>
    </r>
    <r>
      <rPr>
        <b/>
        <sz val="10"/>
        <rFont val="Arial"/>
        <family val="2"/>
        <scheme val="minor"/>
      </rPr>
      <t>Pre</t>
    </r>
    <r>
      <rPr>
        <sz val="10"/>
        <rFont val="Arial"/>
        <family val="2"/>
        <scheme val="minor"/>
      </rPr>
      <t xml:space="preserve"> - IV-D Pre-Hearing; </t>
    </r>
    <r>
      <rPr>
        <b/>
        <sz val="10"/>
        <rFont val="Arial"/>
        <family val="2"/>
        <scheme val="minor"/>
      </rPr>
      <t>H</t>
    </r>
    <r>
      <rPr>
        <sz val="10"/>
        <rFont val="Arial"/>
        <family val="2"/>
        <scheme val="minor"/>
      </rPr>
      <t xml:space="preserve"> - IV-D Hearing; </t>
    </r>
    <r>
      <rPr>
        <b/>
        <sz val="10"/>
        <rFont val="Arial"/>
        <family val="2"/>
        <scheme val="minor"/>
      </rPr>
      <t>Post</t>
    </r>
    <r>
      <rPr>
        <sz val="10"/>
        <rFont val="Arial"/>
        <family val="2"/>
        <scheme val="minor"/>
      </rPr>
      <t xml:space="preserve"> - IV-D Post-Hearing;  </t>
    </r>
    <r>
      <rPr>
        <b/>
        <sz val="10"/>
        <rFont val="Arial"/>
        <family val="2"/>
        <scheme val="minor"/>
      </rPr>
      <t>A</t>
    </r>
    <r>
      <rPr>
        <sz val="10"/>
        <rFont val="Arial"/>
        <family val="2"/>
        <scheme val="minor"/>
      </rPr>
      <t xml:space="preserve"> - IV-D Admin; </t>
    </r>
    <r>
      <rPr>
        <b/>
        <sz val="10"/>
        <rFont val="Arial"/>
        <family val="2"/>
        <scheme val="minor"/>
      </rPr>
      <t>T</t>
    </r>
    <r>
      <rPr>
        <sz val="10"/>
        <rFont val="Arial"/>
        <family val="2"/>
        <scheme val="minor"/>
      </rPr>
      <t xml:space="preserve"> - Training</t>
    </r>
  </si>
  <si>
    <t xml:space="preserve">    </t>
  </si>
  <si>
    <t xml:space="preserve">             *This is not an exhaustive list of all IV-D reimbursable activities.</t>
  </si>
  <si>
    <t xml:space="preserve">             *This is not an exhaustive list of all types of time off.</t>
  </si>
  <si>
    <r>
      <rPr>
        <b/>
        <sz val="9"/>
        <color theme="1"/>
        <rFont val="Arial"/>
        <family val="2"/>
        <scheme val="minor"/>
      </rPr>
      <t xml:space="preserve">Pre - </t>
    </r>
    <r>
      <rPr>
        <sz val="9"/>
        <color theme="1"/>
        <rFont val="Arial"/>
        <family val="2"/>
        <scheme val="minor"/>
      </rPr>
      <t>IV-D Pre-Hearing</t>
    </r>
  </si>
  <si>
    <r>
      <rPr>
        <b/>
        <sz val="9"/>
        <color theme="1"/>
        <rFont val="Arial"/>
        <family val="2"/>
        <scheme val="minor"/>
      </rPr>
      <t xml:space="preserve">Pre - </t>
    </r>
    <r>
      <rPr>
        <sz val="9"/>
        <color theme="1"/>
        <rFont val="Arial"/>
        <family val="2"/>
        <scheme val="minor"/>
      </rPr>
      <t>IV-D Post-Hearing</t>
    </r>
  </si>
  <si>
    <t>STATE OF CALIFORNIA</t>
  </si>
  <si>
    <t>JUDICIAL COUNCIL OF CALIFORNIA</t>
  </si>
  <si>
    <t xml:space="preserve">SUPERIOR COURT OF CALIFORNIA, COUNTY OF </t>
  </si>
  <si>
    <t>EMPLOYEE NAME:</t>
  </si>
  <si>
    <t>REPORTING PERIOD START:</t>
  </si>
  <si>
    <t>REPORTING PERIOD END:</t>
  </si>
  <si>
    <t>EMPLOYEE STATUS:</t>
  </si>
  <si>
    <t>B</t>
  </si>
  <si>
    <t>C</t>
  </si>
  <si>
    <t>D</t>
  </si>
  <si>
    <t>E</t>
  </si>
  <si>
    <t>F=(B+C)</t>
  </si>
  <si>
    <t>IV-D Regular Hours</t>
  </si>
  <si>
    <t>Non IV-D Regular Hours</t>
  </si>
  <si>
    <t>IV-D Overtime Hours</t>
  </si>
  <si>
    <t>Non IV-D Overtime Hours</t>
  </si>
  <si>
    <t>Total Regular Hours Worked</t>
  </si>
  <si>
    <t>Unpaid Leave Time</t>
  </si>
  <si>
    <t xml:space="preserve">Total PTO Used </t>
  </si>
  <si>
    <t>Percentage</t>
  </si>
  <si>
    <t>JOB CLASSIFICATION</t>
  </si>
  <si>
    <t>JOB CLASSIFICATION:</t>
  </si>
  <si>
    <t>EMPLOYEE NAME</t>
  </si>
  <si>
    <t>COUNTY</t>
  </si>
  <si>
    <t>SUPERVISOR VERIFICATION: I HEREBY CERTIFY under penalty of PERJURY that I have reviewed the above timesheet and I believe that it accurately represents actual time worked by the employee.</t>
  </si>
  <si>
    <t>Hours</t>
  </si>
  <si>
    <t>ATO</t>
  </si>
  <si>
    <t>All-Day ATO</t>
  </si>
  <si>
    <t>I</t>
  </si>
  <si>
    <t xml:space="preserve">Total ATO Used </t>
  </si>
  <si>
    <t>J=(F+H+I)</t>
  </si>
  <si>
    <t>Total Hours Including PTO and ATO</t>
  </si>
  <si>
    <r>
      <t xml:space="preserve">ATO </t>
    </r>
    <r>
      <rPr>
        <sz val="9"/>
        <color theme="1"/>
        <rFont val="Arial"/>
        <family val="2"/>
        <scheme val="minor"/>
      </rPr>
      <t>- Administrative Time Off</t>
    </r>
  </si>
  <si>
    <t xml:space="preserve">  </t>
  </si>
  <si>
    <t xml:space="preserve">            *This is not an exhaustive list of all IV-D reimbursable activities.</t>
  </si>
  <si>
    <t>Non-Work Day</t>
  </si>
  <si>
    <t>(This document may be signed using an electronic signature, as defined in CRC, rule 2.257(a). By typing your name into the signature line and entering the date,
you are attesting to signing this document under the penalty of perjury under CRC, rule 2.257(b).)</t>
  </si>
  <si>
    <t>[Rev. 06/30/24]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</si>
</sst>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409]h:mm\ AM/PM;@"/>
    <numFmt numFmtId="165" formatCode=";;;@"/>
    <numFmt numFmtId="166" formatCode="mm/dd/yy;@"/>
    <numFmt numFmtId="167" formatCode="0;[Red]0"/>
    <numFmt numFmtId="168" formatCode="0.00;[Red]0.00"/>
  </numFmts>
  <fonts count="72" x14ac:knownFonts="1">
    <font>
      <sz val="11"/>
      <color theme="1" tint="0.34998626667073579"/>
      <name val="Arial"/>
      <family val="2"/>
      <scheme val="minor"/>
    </font>
    <font>
      <sz val="11"/>
      <color theme="1"/>
      <name val="Arial"/>
      <family val="2"/>
      <scheme val="minor"/>
    </font>
    <font>
      <sz val="11"/>
      <color theme="1"/>
      <name val="Arial"/>
      <family val="2"/>
      <scheme val="minor"/>
    </font>
    <font>
      <b/>
      <sz val="26"/>
      <color theme="0"/>
      <name val="Arial"/>
      <family val="2"/>
      <scheme val="major"/>
    </font>
    <font>
      <sz val="14"/>
      <color theme="5" tint="0.79998168889431442"/>
      <name val="Arial"/>
      <family val="2"/>
      <scheme val="major"/>
    </font>
    <font>
      <sz val="11"/>
      <color theme="1" tint="0.34998626667073579"/>
      <name val="Arial"/>
      <family val="2"/>
      <scheme val="minor"/>
    </font>
    <font>
      <b/>
      <sz val="11"/>
      <color theme="0"/>
      <name val="Arial"/>
      <family val="2"/>
      <scheme val="major"/>
    </font>
    <font>
      <b/>
      <u/>
      <sz val="11"/>
      <color theme="5" tint="0.79998168889431442"/>
      <name val="Arial"/>
      <family val="2"/>
      <scheme val="minor"/>
    </font>
    <font>
      <b/>
      <sz val="12"/>
      <color theme="5" tint="0.79976805932798245"/>
      <name val="Arial"/>
      <family val="2"/>
      <scheme val="minor"/>
    </font>
    <font>
      <sz val="10"/>
      <color theme="1"/>
      <name val="Arial"/>
      <family val="2"/>
      <scheme val="minor"/>
    </font>
    <font>
      <b/>
      <sz val="9"/>
      <color theme="1" tint="0.34998626667073579"/>
      <name val="Arial"/>
      <family val="2"/>
      <scheme val="minor"/>
    </font>
    <font>
      <sz val="9"/>
      <color theme="1"/>
      <name val="Arial"/>
      <family val="2"/>
      <scheme val="minor"/>
    </font>
    <font>
      <b/>
      <sz val="8"/>
      <color theme="1" tint="0.34998626667073579"/>
      <name val="Arial"/>
      <family val="2"/>
      <scheme val="minor"/>
    </font>
    <font>
      <sz val="7"/>
      <name val="Arial"/>
      <family val="2"/>
      <scheme val="minor"/>
    </font>
    <font>
      <b/>
      <sz val="11"/>
      <color theme="1"/>
      <name val="Arial"/>
      <family val="2"/>
      <scheme val="minor"/>
    </font>
    <font>
      <sz val="11"/>
      <color theme="0"/>
      <name val="Arial"/>
      <family val="2"/>
      <scheme val="minor"/>
    </font>
    <font>
      <sz val="9"/>
      <color theme="1" tint="0.34998626667073579"/>
      <name val="Arial"/>
      <family val="2"/>
      <scheme val="minor"/>
    </font>
    <font>
      <u/>
      <sz val="11"/>
      <color theme="1" tint="0.34998626667073579"/>
      <name val="Arial"/>
      <family val="2"/>
      <scheme val="minor"/>
    </font>
    <font>
      <b/>
      <sz val="8.5"/>
      <color theme="1" tint="0.34998626667073579"/>
      <name val="Arial"/>
      <family val="2"/>
      <scheme val="minor"/>
    </font>
    <font>
      <sz val="8.5"/>
      <color theme="1" tint="0.34998626667073579"/>
      <name val="Arial"/>
      <family val="2"/>
      <scheme val="minor"/>
    </font>
    <font>
      <b/>
      <sz val="8.5"/>
      <name val="Arial"/>
      <family val="2"/>
      <scheme val="minor"/>
    </font>
    <font>
      <sz val="8.5"/>
      <name val="Arial"/>
      <family val="2"/>
      <scheme val="minor"/>
    </font>
    <font>
      <b/>
      <sz val="8.5"/>
      <color theme="0"/>
      <name val="Arial"/>
      <family val="2"/>
      <scheme val="minor"/>
    </font>
    <font>
      <b/>
      <sz val="16"/>
      <color theme="6"/>
      <name val="Arial"/>
      <family val="2"/>
      <scheme val="major"/>
    </font>
    <font>
      <b/>
      <sz val="16"/>
      <color theme="1"/>
      <name val="Arial"/>
      <family val="2"/>
      <scheme val="minor"/>
    </font>
    <font>
      <sz val="11"/>
      <name val="Arial"/>
      <family val="2"/>
      <scheme val="minor"/>
    </font>
    <font>
      <sz val="8.5"/>
      <color theme="0"/>
      <name val="Arial"/>
      <family val="2"/>
      <scheme val="minor"/>
    </font>
    <font>
      <sz val="10"/>
      <color theme="0"/>
      <name val="Arial"/>
      <family val="2"/>
      <scheme val="minor"/>
    </font>
    <font>
      <sz val="7"/>
      <color theme="0"/>
      <name val="Arial"/>
      <family val="2"/>
      <scheme val="minor"/>
    </font>
    <font>
      <b/>
      <sz val="8.5"/>
      <color theme="6"/>
      <name val="Arial"/>
      <family val="2"/>
      <scheme val="minor"/>
    </font>
    <font>
      <b/>
      <sz val="9"/>
      <color theme="1"/>
      <name val="Arial"/>
      <family val="2"/>
      <scheme val="minor"/>
    </font>
    <font>
      <b/>
      <sz val="9"/>
      <name val="Arial"/>
      <family val="2"/>
      <scheme val="minor"/>
    </font>
    <font>
      <sz val="8"/>
      <color theme="1" tint="0.34998626667073579"/>
      <name val="Arial"/>
      <family val="2"/>
      <scheme val="minor"/>
    </font>
    <font>
      <b/>
      <sz val="8.5"/>
      <color theme="0" tint="-0.14999847407452621"/>
      <name val="Arial"/>
      <family val="2"/>
      <scheme val="minor"/>
    </font>
    <font>
      <sz val="11"/>
      <color rgb="FFFF0000"/>
      <name val="Arial"/>
      <family val="2"/>
      <scheme val="minor"/>
    </font>
    <font>
      <sz val="8"/>
      <color theme="0"/>
      <name val="Arial"/>
      <family val="2"/>
      <scheme val="minor"/>
    </font>
    <font>
      <b/>
      <sz val="11"/>
      <color theme="0"/>
      <name val="Arial"/>
      <family val="2"/>
      <scheme val="minor"/>
    </font>
    <font>
      <b/>
      <sz val="11"/>
      <name val="Arial"/>
      <family val="2"/>
      <scheme val="minor"/>
    </font>
    <font>
      <sz val="11"/>
      <color theme="4"/>
      <name val="Arial"/>
      <family val="2"/>
      <scheme val="minor"/>
    </font>
    <font>
      <i/>
      <sz val="11"/>
      <name val="Arial"/>
      <family val="2"/>
      <scheme val="minor"/>
    </font>
    <font>
      <b/>
      <sz val="10"/>
      <name val="Arial"/>
      <family val="2"/>
      <scheme val="minor"/>
    </font>
    <font>
      <sz val="10"/>
      <color theme="0" tint="-4.9989318521683403E-2"/>
      <name val="Arial"/>
      <family val="2"/>
      <scheme val="minor"/>
    </font>
    <font>
      <b/>
      <sz val="9"/>
      <color rgb="FFFF0000"/>
      <name val="Arial"/>
      <family val="2"/>
      <scheme val="minor"/>
    </font>
    <font>
      <b/>
      <sz val="16"/>
      <color theme="1"/>
      <name val="Calibri"/>
      <family val="2"/>
    </font>
    <font>
      <b/>
      <sz val="13.6"/>
      <color theme="1"/>
      <name val="Arial"/>
      <family val="2"/>
    </font>
    <font>
      <sz val="11"/>
      <color theme="1" tint="0.34998626667073579"/>
      <name val="Symbol"/>
      <family val="1"/>
      <charset val="2"/>
    </font>
    <font>
      <sz val="10"/>
      <name val="Arial"/>
      <family val="2"/>
      <scheme val="minor"/>
    </font>
    <font>
      <i/>
      <sz val="11"/>
      <color theme="1"/>
      <name val="Arial"/>
      <family val="2"/>
      <scheme val="minor"/>
    </font>
    <font>
      <b/>
      <sz val="10"/>
      <color rgb="FFFF0000"/>
      <name val="Arial"/>
      <family val="2"/>
      <scheme val="minor"/>
    </font>
    <font>
      <b/>
      <sz val="9"/>
      <color rgb="FF0000CC"/>
      <name val="Arial"/>
      <family val="2"/>
      <scheme val="minor"/>
    </font>
    <font>
      <sz val="8"/>
      <color rgb="FFFF0000"/>
      <name val="Arial"/>
      <family val="2"/>
      <scheme val="minor"/>
    </font>
    <font>
      <i/>
      <sz val="9"/>
      <name val="Arial"/>
      <family val="2"/>
      <scheme val="minor"/>
    </font>
    <font>
      <b/>
      <sz val="12"/>
      <name val="Arial"/>
      <family val="2"/>
      <scheme val="minor"/>
    </font>
    <font>
      <sz val="9"/>
      <color rgb="FFFF0000"/>
      <name val="Arial"/>
      <family val="2"/>
      <scheme val="minor"/>
    </font>
    <font>
      <b/>
      <sz val="16"/>
      <color rgb="FFFF0000"/>
      <name val="Arial"/>
      <family val="2"/>
      <scheme val="minor"/>
    </font>
    <font>
      <i/>
      <sz val="11"/>
      <color theme="1" tint="0.34998626667073579"/>
      <name val="Arial"/>
      <family val="2"/>
      <scheme val="minor"/>
    </font>
    <font>
      <b/>
      <sz val="10"/>
      <color theme="1"/>
      <name val="Calibri"/>
      <family val="2"/>
    </font>
    <font>
      <sz val="11"/>
      <color theme="1"/>
      <name val="Calibri"/>
      <family val="2"/>
    </font>
    <font>
      <b/>
      <sz val="11"/>
      <color theme="1"/>
      <name val="Calibri"/>
      <family val="2"/>
    </font>
    <font>
      <b/>
      <sz val="9"/>
      <color theme="1"/>
      <name val="Calibri"/>
      <family val="2"/>
    </font>
    <font>
      <sz val="9"/>
      <color theme="1"/>
      <name val="Calibri"/>
      <family val="2"/>
    </font>
    <font>
      <b/>
      <sz val="9"/>
      <name val="Calibri"/>
      <family val="2"/>
    </font>
    <font>
      <sz val="9"/>
      <name val="Calibri"/>
      <family val="2"/>
    </font>
    <font>
      <sz val="10"/>
      <color theme="1"/>
      <name val="Calibri"/>
      <family val="2"/>
    </font>
    <font>
      <sz val="10"/>
      <name val="Calibri"/>
      <family val="2"/>
    </font>
    <font>
      <sz val="8"/>
      <name val="Calibri"/>
      <family val="2"/>
    </font>
    <font>
      <sz val="8"/>
      <color theme="1"/>
      <name val="Calibri"/>
      <family val="2"/>
    </font>
    <font>
      <b/>
      <sz val="8"/>
      <name val="Arial"/>
      <family val="2"/>
      <scheme val="minor"/>
    </font>
    <font>
      <b/>
      <sz val="8"/>
      <color theme="1"/>
      <name val="Arial"/>
      <family val="2"/>
      <scheme val="minor"/>
    </font>
    <font>
      <sz val="9"/>
      <color theme="0"/>
      <name val="Calibri"/>
      <family val="2"/>
    </font>
    <font>
      <sz val="14"/>
      <name val="Arial"/>
      <family val="2"/>
      <scheme val="minor"/>
    </font>
    <font>
      <sz val="14"/>
      <color theme="1"/>
      <name val="Arial"/>
      <family val="2"/>
    </font>
  </fonts>
  <fills count="14">
    <fill>
      <patternFill patternType="none"/>
    </fill>
    <fill>
      <patternFill patternType="gray125"/>
    </fill>
    <fill>
      <patternFill patternType="solid">
        <fgColor theme="1" tint="0.24994659260841701"/>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0.49998474074526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indexed="42"/>
        <bgColor indexed="64"/>
      </patternFill>
    </fill>
    <fill>
      <patternFill patternType="solid">
        <fgColor rgb="FF92D050"/>
        <bgColor indexed="64"/>
      </patternFill>
    </fill>
  </fills>
  <borders count="83">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bottom style="thin">
        <color indexed="64"/>
      </bottom>
      <diagonal/>
    </border>
    <border>
      <left style="medium">
        <color theme="0"/>
      </left>
      <right style="medium">
        <color indexed="64"/>
      </right>
      <top/>
      <bottom style="thin">
        <color indexed="64"/>
      </bottom>
      <diagonal/>
    </border>
    <border>
      <left style="medium">
        <color indexed="64"/>
      </left>
      <right style="medium">
        <color theme="0"/>
      </right>
      <top style="medium">
        <color theme="0"/>
      </top>
      <bottom style="thin">
        <color indexed="64"/>
      </bottom>
      <diagonal/>
    </border>
    <border>
      <left style="medium">
        <color theme="0"/>
      </left>
      <right style="medium">
        <color theme="0"/>
      </right>
      <top style="medium">
        <color theme="0"/>
      </top>
      <bottom/>
      <diagonal/>
    </border>
    <border>
      <left style="medium">
        <color theme="0"/>
      </left>
      <right style="medium">
        <color indexed="64"/>
      </right>
      <top style="medium">
        <color theme="0"/>
      </top>
      <bottom/>
      <diagonal/>
    </border>
    <border>
      <left style="thin">
        <color indexed="64"/>
      </left>
      <right style="medium">
        <color indexed="64"/>
      </right>
      <top style="thin">
        <color indexed="64"/>
      </top>
      <bottom style="thin">
        <color indexed="64"/>
      </bottom>
      <diagonal/>
    </border>
    <border>
      <left style="medium">
        <color theme="0"/>
      </left>
      <right/>
      <top/>
      <bottom style="thin">
        <color indexed="64"/>
      </bottom>
      <diagonal/>
    </border>
    <border>
      <left/>
      <right style="medium">
        <color theme="0"/>
      </right>
      <top style="medium">
        <color theme="0"/>
      </top>
      <bottom/>
      <diagonal/>
    </border>
    <border>
      <left style="thin">
        <color indexed="64"/>
      </left>
      <right/>
      <top/>
      <bottom style="medium">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0"/>
      </top>
      <bottom style="thin">
        <color indexed="64"/>
      </bottom>
      <diagonal/>
    </border>
    <border>
      <left/>
      <right/>
      <top style="medium">
        <color indexed="64"/>
      </top>
      <bottom/>
      <diagonal/>
    </border>
    <border>
      <left/>
      <right style="medium">
        <color theme="0"/>
      </right>
      <top style="medium">
        <color theme="0"/>
      </top>
      <bottom style="thin">
        <color indexed="64"/>
      </bottom>
      <diagonal/>
    </border>
    <border>
      <left/>
      <right style="medium">
        <color theme="0"/>
      </right>
      <top/>
      <bottom style="thin">
        <color indexed="64"/>
      </bottom>
      <diagonal/>
    </border>
    <border>
      <left/>
      <right style="medium">
        <color theme="0"/>
      </right>
      <top style="thin">
        <color indexed="64"/>
      </top>
      <bottom style="thin">
        <color indexed="64"/>
      </bottom>
      <diagonal/>
    </border>
    <border>
      <left style="thin">
        <color auto="1"/>
      </left>
      <right style="thin">
        <color indexed="64"/>
      </right>
      <top style="thin">
        <color indexed="64"/>
      </top>
      <bottom style="medium">
        <color theme="0"/>
      </bottom>
      <diagonal/>
    </border>
    <border>
      <left/>
      <right style="medium">
        <color indexed="64"/>
      </right>
      <top style="medium">
        <color theme="0"/>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theme="0"/>
      </bottom>
      <diagonal/>
    </border>
    <border>
      <left/>
      <right/>
      <top/>
      <bottom style="medium">
        <color theme="0"/>
      </bottom>
      <diagonal/>
    </border>
    <border>
      <left/>
      <right style="thin">
        <color indexed="64"/>
      </right>
      <top style="medium">
        <color indexed="64"/>
      </top>
      <bottom style="thin">
        <color indexed="64"/>
      </bottom>
      <diagonal/>
    </border>
    <border>
      <left/>
      <right style="thin">
        <color indexed="64"/>
      </right>
      <top style="thin">
        <color indexed="64"/>
      </top>
      <bottom style="medium">
        <color theme="0"/>
      </bottom>
      <diagonal/>
    </border>
    <border>
      <left/>
      <right style="medium">
        <color theme="0"/>
      </right>
      <top/>
      <bottom/>
      <diagonal/>
    </border>
    <border>
      <left style="medium">
        <color theme="0"/>
      </left>
      <right/>
      <top style="medium">
        <color theme="0"/>
      </top>
      <bottom/>
      <diagonal/>
    </border>
    <border>
      <left style="thin">
        <color auto="1"/>
      </left>
      <right/>
      <top style="thin">
        <color indexed="64"/>
      </top>
      <bottom style="medium">
        <color theme="0"/>
      </bottom>
      <diagonal/>
    </border>
    <border>
      <left style="thin">
        <color indexed="64"/>
      </left>
      <right/>
      <top style="medium">
        <color indexed="64"/>
      </top>
      <bottom style="thin">
        <color indexed="64"/>
      </bottom>
      <diagonal/>
    </border>
    <border>
      <left/>
      <right/>
      <top style="medium">
        <color theme="0"/>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theme="0"/>
      </left>
      <right/>
      <top style="medium">
        <color theme="0"/>
      </top>
      <bottom style="thin">
        <color indexed="64"/>
      </bottom>
      <diagonal/>
    </border>
    <border>
      <left/>
      <right style="medium">
        <color indexed="64"/>
      </right>
      <top/>
      <bottom style="medium">
        <color theme="0"/>
      </bottom>
      <diagonal/>
    </border>
    <border>
      <left/>
      <right style="medium">
        <color indexed="64"/>
      </right>
      <top style="medium">
        <color indexed="64"/>
      </top>
      <bottom style="thin">
        <color indexed="64"/>
      </bottom>
      <diagonal/>
    </border>
    <border>
      <left style="medium">
        <color theme="0"/>
      </left>
      <right style="medium">
        <color theme="0"/>
      </right>
      <top/>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diagonal/>
    </border>
    <border>
      <left/>
      <right style="thin">
        <color auto="1"/>
      </right>
      <top/>
      <bottom style="medium">
        <color theme="0"/>
      </bottom>
      <diagonal/>
    </border>
  </borders>
  <cellStyleXfs count="12">
    <xf numFmtId="0" fontId="0" fillId="0" borderId="0"/>
    <xf numFmtId="0" fontId="3" fillId="2" borderId="1" applyNumberFormat="0" applyProtection="0">
      <alignment horizontal="left" vertical="center" indent="1"/>
    </xf>
    <xf numFmtId="0" fontId="6" fillId="2" borderId="0" applyNumberFormat="0" applyBorder="0" applyProtection="0">
      <alignment horizontal="center" vertical="center"/>
    </xf>
    <xf numFmtId="0" fontId="6" fillId="2" borderId="2" applyProtection="0">
      <alignment horizontal="center"/>
    </xf>
    <xf numFmtId="18" fontId="4" fillId="2" borderId="2" applyAlignment="0" applyProtection="0"/>
    <xf numFmtId="164" fontId="5" fillId="0" borderId="0">
      <alignment horizontal="center" vertical="center"/>
    </xf>
    <xf numFmtId="165" fontId="5" fillId="0" borderId="0">
      <alignment horizontal="center" vertical="center" wrapText="1"/>
    </xf>
    <xf numFmtId="0" fontId="8" fillId="2" borderId="2" applyNumberFormat="0" applyProtection="0">
      <alignment horizontal="right" vertical="center" indent="1"/>
    </xf>
    <xf numFmtId="0" fontId="7"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cellStyleXfs>
  <cellXfs count="441">
    <xf numFmtId="0" fontId="0" fillId="0" borderId="0" xfId="0"/>
    <xf numFmtId="0" fontId="0" fillId="0" borderId="0" xfId="0" applyBorder="1" applyAlignment="1">
      <alignment horizontal="left" vertical="center"/>
    </xf>
    <xf numFmtId="0" fontId="11" fillId="0" borderId="0" xfId="0" applyFont="1" applyFill="1"/>
    <xf numFmtId="0" fontId="11" fillId="0" borderId="0" xfId="0" applyFont="1" applyFill="1" applyAlignment="1">
      <alignment horizontal="right"/>
    </xf>
    <xf numFmtId="0" fontId="16" fillId="0" borderId="0" xfId="0" applyFont="1" applyAlignment="1">
      <alignment horizontal="center"/>
    </xf>
    <xf numFmtId="0" fontId="10" fillId="0" borderId="0" xfId="0" applyFont="1" applyAlignment="1">
      <alignment horizontal="center"/>
    </xf>
    <xf numFmtId="0" fontId="30" fillId="6" borderId="3" xfId="0" applyFont="1" applyFill="1" applyBorder="1" applyAlignment="1">
      <alignment horizontal="right"/>
    </xf>
    <xf numFmtId="0" fontId="30" fillId="0" borderId="0" xfId="0" applyFont="1" applyFill="1" applyBorder="1" applyAlignment="1">
      <alignment horizontal="right"/>
    </xf>
    <xf numFmtId="168" fontId="16" fillId="0" borderId="0" xfId="0" applyNumberFormat="1" applyFont="1" applyAlignment="1">
      <alignment horizontal="center"/>
    </xf>
    <xf numFmtId="0" fontId="10" fillId="7" borderId="3" xfId="0" applyFont="1" applyFill="1" applyBorder="1" applyAlignment="1">
      <alignment horizontal="center" wrapText="1"/>
    </xf>
    <xf numFmtId="0" fontId="10" fillId="7" borderId="3" xfId="0" applyFont="1" applyFill="1" applyBorder="1" applyAlignment="1">
      <alignment horizontal="center" vertical="center" wrapText="1"/>
    </xf>
    <xf numFmtId="0" fontId="0" fillId="4" borderId="26" xfId="0" applyFill="1" applyBorder="1" applyAlignment="1" applyProtection="1">
      <alignment horizontal="left" vertical="center"/>
    </xf>
    <xf numFmtId="0" fontId="0" fillId="4" borderId="27" xfId="0" applyFill="1" applyBorder="1" applyAlignment="1" applyProtection="1">
      <alignment horizontal="left" vertical="center"/>
    </xf>
    <xf numFmtId="0" fontId="0" fillId="0" borderId="0" xfId="0"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9" fillId="0" borderId="0" xfId="0" applyFont="1" applyProtection="1">
      <protection locked="0"/>
    </xf>
    <xf numFmtId="0" fontId="27" fillId="0" borderId="0" xfId="0" applyFont="1" applyBorder="1" applyProtection="1">
      <protection locked="0"/>
    </xf>
    <xf numFmtId="0" fontId="26" fillId="0" borderId="0" xfId="0" applyFont="1" applyBorder="1" applyProtection="1">
      <protection locked="0"/>
    </xf>
    <xf numFmtId="0" fontId="9" fillId="0" borderId="0" xfId="0" applyFont="1" applyBorder="1" applyProtection="1">
      <protection locked="0"/>
    </xf>
    <xf numFmtId="0" fontId="0" fillId="0" borderId="0" xfId="0" applyFill="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167" fontId="20" fillId="5" borderId="8" xfId="0" applyNumberFormat="1" applyFont="1" applyFill="1" applyBorder="1" applyAlignment="1" applyProtection="1">
      <alignment horizontal="center" vertical="center" wrapText="1"/>
      <protection locked="0"/>
    </xf>
    <xf numFmtId="167" fontId="20" fillId="5" borderId="3" xfId="0" applyNumberFormat="1" applyFont="1" applyFill="1" applyBorder="1" applyAlignment="1" applyProtection="1">
      <alignment horizontal="center" vertical="center" wrapText="1"/>
      <protection locked="0"/>
    </xf>
    <xf numFmtId="167" fontId="20" fillId="5" borderId="3" xfId="6" applyNumberFormat="1" applyFont="1" applyFill="1" applyBorder="1" applyAlignment="1" applyProtection="1">
      <alignment horizontal="center" vertical="center" wrapText="1"/>
      <protection locked="0"/>
    </xf>
    <xf numFmtId="167" fontId="20" fillId="5" borderId="7" xfId="6" applyNumberFormat="1" applyFont="1" applyFill="1" applyBorder="1" applyAlignment="1" applyProtection="1">
      <alignment horizontal="center" vertical="center" wrapText="1"/>
      <protection locked="0"/>
    </xf>
    <xf numFmtId="167" fontId="20" fillId="5" borderId="6" xfId="6"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1" fontId="0" fillId="0" borderId="0" xfId="0" applyNumberFormat="1"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left" vertical="center"/>
      <protection locked="0"/>
    </xf>
    <xf numFmtId="0" fontId="0" fillId="0" borderId="0" xfId="0" applyBorder="1" applyAlignment="1"/>
    <xf numFmtId="0" fontId="30" fillId="7" borderId="29" xfId="0" applyFont="1" applyFill="1" applyBorder="1" applyAlignment="1">
      <alignment horizontal="center" vertical="center" wrapText="1"/>
    </xf>
    <xf numFmtId="0" fontId="35" fillId="0" borderId="0"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165" fontId="37" fillId="3" borderId="35" xfId="6" applyFont="1" applyFill="1" applyBorder="1" applyProtection="1">
      <alignment horizontal="center" vertical="center" wrapText="1"/>
    </xf>
    <xf numFmtId="165" fontId="37" fillId="3" borderId="13" xfId="6" applyFont="1" applyFill="1" applyBorder="1" applyProtection="1">
      <alignment horizontal="center" vertical="center" wrapText="1"/>
    </xf>
    <xf numFmtId="0" fontId="34" fillId="0" borderId="0" xfId="0" quotePrefix="1" applyFont="1" applyBorder="1" applyAlignment="1" applyProtection="1">
      <alignment horizontal="left" vertical="center"/>
      <protection locked="0"/>
    </xf>
    <xf numFmtId="0" fontId="34" fillId="0" borderId="0" xfId="0" applyFont="1" applyBorder="1" applyAlignment="1" applyProtection="1">
      <alignment horizontal="left" vertical="center"/>
      <protection locked="0"/>
    </xf>
    <xf numFmtId="166" fontId="15" fillId="0" borderId="0" xfId="0" applyNumberFormat="1" applyFont="1" applyFill="1" applyBorder="1" applyAlignment="1" applyProtection="1">
      <alignment horizontal="left" wrapText="1"/>
      <protection locked="0"/>
    </xf>
    <xf numFmtId="0" fontId="15" fillId="0" borderId="0" xfId="0" applyFont="1" applyFill="1" applyBorder="1" applyAlignment="1" applyProtection="1">
      <alignment horizontal="left" wrapText="1"/>
      <protection locked="0"/>
    </xf>
    <xf numFmtId="0" fontId="38" fillId="0" borderId="0" xfId="0" applyFont="1" applyBorder="1" applyAlignment="1" applyProtection="1">
      <alignment horizontal="left" vertical="center"/>
      <protection locked="0"/>
    </xf>
    <xf numFmtId="0" fontId="39" fillId="0" borderId="0" xfId="0" applyFont="1"/>
    <xf numFmtId="0" fontId="22" fillId="4" borderId="37" xfId="0" applyFont="1" applyFill="1" applyBorder="1" applyAlignment="1" applyProtection="1">
      <alignment horizontal="left" vertical="center"/>
    </xf>
    <xf numFmtId="0" fontId="0" fillId="4" borderId="38" xfId="0" applyFill="1" applyBorder="1" applyAlignment="1" applyProtection="1">
      <alignment horizontal="left" vertical="center"/>
    </xf>
    <xf numFmtId="0" fontId="33" fillId="0" borderId="39" xfId="0" quotePrefix="1" applyFont="1" applyFill="1" applyBorder="1" applyAlignment="1" applyProtection="1">
      <alignment horizontal="center" vertical="center"/>
      <protection locked="0"/>
    </xf>
    <xf numFmtId="0" fontId="18" fillId="0" borderId="40" xfId="0" quotePrefix="1" applyFont="1" applyFill="1" applyBorder="1" applyAlignment="1" applyProtection="1">
      <alignment horizontal="center" vertical="center"/>
      <protection locked="0"/>
    </xf>
    <xf numFmtId="0" fontId="36" fillId="4" borderId="46" xfId="0" applyFont="1" applyFill="1" applyBorder="1" applyAlignment="1" applyProtection="1">
      <alignment horizontal="center" vertical="center"/>
    </xf>
    <xf numFmtId="167" fontId="20" fillId="5" borderId="6" xfId="0" applyNumberFormat="1" applyFont="1" applyFill="1" applyBorder="1" applyAlignment="1" applyProtection="1">
      <alignment horizontal="center" vertical="center" wrapText="1"/>
      <protection locked="0"/>
    </xf>
    <xf numFmtId="0" fontId="0" fillId="0" borderId="0" xfId="0" applyBorder="1" applyAlignment="1" applyProtection="1">
      <alignment vertical="center"/>
      <protection locked="0"/>
    </xf>
    <xf numFmtId="0" fontId="0" fillId="0" borderId="0" xfId="0" applyBorder="1" applyAlignment="1">
      <alignment horizontal="center"/>
    </xf>
    <xf numFmtId="165" fontId="40" fillId="3" borderId="35" xfId="6" applyFont="1" applyFill="1" applyBorder="1" applyProtection="1">
      <alignment horizontal="center" vertical="center" wrapText="1"/>
    </xf>
    <xf numFmtId="0" fontId="0" fillId="0" borderId="0" xfId="0" applyBorder="1" applyAlignment="1" applyProtection="1">
      <alignment horizontal="left" vertical="center" wrapText="1"/>
      <protection locked="0"/>
    </xf>
    <xf numFmtId="0" fontId="0" fillId="4" borderId="31" xfId="0" applyFont="1" applyFill="1" applyBorder="1" applyAlignment="1" applyProtection="1">
      <alignment horizontal="center" vertical="center" wrapText="1" readingOrder="1"/>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41" fillId="8" borderId="11" xfId="0" applyFont="1" applyFill="1" applyBorder="1" applyAlignment="1" applyProtection="1">
      <alignment horizontal="center" vertical="center" wrapText="1"/>
    </xf>
    <xf numFmtId="0" fontId="41" fillId="8" borderId="36" xfId="0" applyFont="1" applyFill="1" applyBorder="1" applyAlignment="1" applyProtection="1">
      <alignment horizontal="center" vertical="center" wrapText="1"/>
    </xf>
    <xf numFmtId="164" fontId="29" fillId="8" borderId="11" xfId="0" applyNumberFormat="1" applyFont="1" applyFill="1" applyBorder="1" applyAlignment="1" applyProtection="1">
      <alignment horizontal="center" vertical="center"/>
      <protection locked="0"/>
    </xf>
    <xf numFmtId="164" fontId="29" fillId="8" borderId="36" xfId="0" quotePrefix="1" applyNumberFormat="1" applyFont="1" applyFill="1" applyBorder="1" applyAlignment="1" applyProtection="1">
      <alignment horizontal="center" vertical="center"/>
      <protection locked="0"/>
    </xf>
    <xf numFmtId="0" fontId="0" fillId="4" borderId="34" xfId="6" applyNumberFormat="1" applyFont="1" applyFill="1" applyBorder="1" applyAlignment="1" applyProtection="1">
      <alignment horizontal="center" vertical="center" wrapText="1"/>
    </xf>
    <xf numFmtId="0" fontId="45" fillId="0" borderId="0" xfId="0" applyFont="1" applyAlignment="1">
      <alignment horizontal="left" vertical="center" indent="2"/>
    </xf>
    <xf numFmtId="0" fontId="40" fillId="0" borderId="0" xfId="0" applyFont="1" applyFill="1" applyAlignment="1" applyProtection="1">
      <alignment horizontal="left" vertical="center" wrapText="1"/>
      <protection locked="0"/>
    </xf>
    <xf numFmtId="0" fontId="0" fillId="0" borderId="0" xfId="0" applyBorder="1" applyAlignment="1">
      <alignment horizontal="center" vertical="top" wrapText="1"/>
    </xf>
    <xf numFmtId="0" fontId="47" fillId="0" borderId="0" xfId="0" applyFont="1"/>
    <xf numFmtId="0" fontId="17" fillId="0" borderId="0" xfId="0" applyFont="1" applyBorder="1" applyAlignment="1" applyProtection="1">
      <alignment horizontal="left" vertical="center"/>
      <protection locked="0"/>
    </xf>
    <xf numFmtId="0" fontId="31" fillId="6" borderId="7" xfId="0" applyFont="1" applyFill="1" applyBorder="1" applyAlignment="1">
      <alignment horizontal="right"/>
    </xf>
    <xf numFmtId="0" fontId="49" fillId="0" borderId="29" xfId="0" applyFont="1" applyBorder="1" applyAlignment="1">
      <alignment horizontal="center"/>
    </xf>
    <xf numFmtId="168" fontId="49" fillId="0" borderId="29" xfId="0" applyNumberFormat="1" applyFont="1" applyBorder="1" applyAlignment="1">
      <alignment horizontal="center"/>
    </xf>
    <xf numFmtId="0" fontId="10" fillId="9" borderId="0" xfId="0" applyFont="1" applyFill="1" applyBorder="1" applyAlignment="1">
      <alignment horizontal="center" wrapText="1"/>
    </xf>
    <xf numFmtId="0" fontId="10" fillId="9" borderId="0" xfId="0" applyFont="1" applyFill="1" applyBorder="1" applyAlignment="1">
      <alignment horizontal="center" vertical="center" wrapText="1"/>
    </xf>
    <xf numFmtId="0" fontId="30" fillId="10" borderId="0" xfId="0" applyFont="1" applyFill="1" applyAlignment="1">
      <alignment horizontal="center"/>
    </xf>
    <xf numFmtId="0" fontId="49" fillId="0" borderId="0" xfId="0" applyFont="1" applyBorder="1" applyAlignment="1">
      <alignment horizontal="center"/>
    </xf>
    <xf numFmtId="168" fontId="49" fillId="0" borderId="0" xfId="0" applyNumberFormat="1" applyFont="1" applyBorder="1" applyAlignment="1">
      <alignment horizontal="center"/>
    </xf>
    <xf numFmtId="0" fontId="31" fillId="9" borderId="0" xfId="0" applyFont="1" applyFill="1" applyBorder="1" applyAlignment="1">
      <alignment horizontal="right"/>
    </xf>
    <xf numFmtId="168" fontId="10" fillId="0" borderId="0" xfId="0" applyNumberFormat="1" applyFont="1" applyAlignment="1">
      <alignment horizontal="center"/>
    </xf>
    <xf numFmtId="0" fontId="11" fillId="9" borderId="3" xfId="0" applyFont="1" applyFill="1" applyBorder="1" applyAlignment="1">
      <alignment horizontal="right"/>
    </xf>
    <xf numFmtId="2" fontId="16" fillId="0" borderId="0" xfId="0" applyNumberFormat="1" applyFont="1" applyAlignment="1">
      <alignment horizontal="center"/>
    </xf>
    <xf numFmtId="0" fontId="11" fillId="9" borderId="0" xfId="0" applyFont="1" applyFill="1" applyBorder="1" applyAlignment="1">
      <alignment horizontal="right"/>
    </xf>
    <xf numFmtId="2" fontId="10" fillId="0" borderId="0" xfId="0" applyNumberFormat="1" applyFont="1" applyAlignment="1">
      <alignment horizontal="center"/>
    </xf>
    <xf numFmtId="0" fontId="30" fillId="9" borderId="0" xfId="0" applyFont="1" applyFill="1" applyBorder="1" applyAlignment="1">
      <alignment horizontal="right"/>
    </xf>
    <xf numFmtId="2" fontId="16" fillId="0" borderId="0" xfId="0" applyNumberFormat="1" applyFont="1" applyBorder="1" applyAlignment="1">
      <alignment horizontal="center"/>
    </xf>
    <xf numFmtId="0" fontId="11" fillId="0" borderId="3" xfId="0" applyFont="1" applyFill="1" applyBorder="1" applyAlignment="1">
      <alignment horizontal="right"/>
    </xf>
    <xf numFmtId="0" fontId="11" fillId="9" borderId="28" xfId="0" applyFont="1" applyFill="1" applyBorder="1" applyAlignment="1">
      <alignment horizontal="right"/>
    </xf>
    <xf numFmtId="0" fontId="30" fillId="6" borderId="7" xfId="0" applyFont="1" applyFill="1" applyBorder="1" applyAlignment="1">
      <alignment horizontal="right"/>
    </xf>
    <xf numFmtId="0" fontId="0" fillId="0" borderId="0" xfId="0" applyBorder="1" applyAlignment="1">
      <alignment horizontal="center" vertical="top"/>
    </xf>
    <xf numFmtId="0" fontId="14" fillId="0" borderId="65" xfId="0" applyFont="1" applyBorder="1" applyAlignment="1" applyProtection="1">
      <alignment horizontal="center" vertical="center"/>
      <protection locked="0"/>
    </xf>
    <xf numFmtId="0" fontId="46" fillId="5" borderId="65" xfId="0" applyFont="1" applyFill="1" applyBorder="1" applyAlignment="1" applyProtection="1">
      <alignment horizontal="center" vertical="center" wrapText="1"/>
      <protection locked="0"/>
    </xf>
    <xf numFmtId="164" fontId="15" fillId="0" borderId="0" xfId="0" applyNumberFormat="1" applyFont="1" applyBorder="1" applyAlignment="1" applyProtection="1">
      <alignment horizontal="left" vertical="center"/>
      <protection locked="0"/>
    </xf>
    <xf numFmtId="164" fontId="27" fillId="0" borderId="0" xfId="0" applyNumberFormat="1" applyFont="1" applyBorder="1" applyProtection="1">
      <protection locked="0"/>
    </xf>
    <xf numFmtId="0" fontId="25" fillId="0" borderId="0" xfId="0" applyFont="1" applyBorder="1" applyAlignment="1" applyProtection="1">
      <alignment horizontal="left" vertical="center"/>
      <protection locked="0"/>
    </xf>
    <xf numFmtId="0" fontId="53" fillId="0" borderId="28" xfId="0" applyFont="1" applyBorder="1" applyAlignment="1" applyProtection="1">
      <alignment horizontal="left" vertical="top" wrapText="1"/>
      <protection locked="0"/>
    </xf>
    <xf numFmtId="1" fontId="20" fillId="5" borderId="24" xfId="6" applyNumberFormat="1" applyFont="1" applyFill="1" applyBorder="1" applyAlignment="1" applyProtection="1">
      <alignment horizontal="center" vertical="center" wrapText="1"/>
      <protection locked="0"/>
    </xf>
    <xf numFmtId="0" fontId="36" fillId="4" borderId="21" xfId="0" applyFont="1" applyFill="1" applyBorder="1" applyAlignment="1" applyProtection="1">
      <alignment horizontal="center" vertical="center" wrapText="1"/>
    </xf>
    <xf numFmtId="0" fontId="36" fillId="4" borderId="34" xfId="0" applyFont="1" applyFill="1" applyBorder="1" applyAlignment="1" applyProtection="1">
      <alignment horizontal="center" vertical="center" wrapText="1"/>
    </xf>
    <xf numFmtId="0" fontId="0" fillId="0" borderId="0" xfId="0" applyAlignment="1">
      <alignment vertical="center"/>
    </xf>
    <xf numFmtId="0" fontId="12" fillId="0" borderId="0" xfId="0" applyFont="1" applyBorder="1" applyAlignment="1" applyProtection="1">
      <alignment horizontal="center" vertical="top" wrapText="1"/>
      <protection locked="0"/>
    </xf>
    <xf numFmtId="0" fontId="53" fillId="0" borderId="28" xfId="0" applyFont="1" applyBorder="1" applyAlignment="1" applyProtection="1">
      <alignment horizontal="left" vertical="top" wrapText="1"/>
      <protection locked="0"/>
    </xf>
    <xf numFmtId="0" fontId="0" fillId="0" borderId="0" xfId="0" applyAlignment="1">
      <alignment horizontal="left" vertical="center"/>
    </xf>
    <xf numFmtId="0" fontId="51" fillId="0" borderId="0" xfId="0" applyFont="1" applyAlignment="1" applyProtection="1">
      <alignment horizontal="left" vertical="top" wrapText="1"/>
      <protection locked="0"/>
    </xf>
    <xf numFmtId="167" fontId="0" fillId="0" borderId="0" xfId="0" applyNumberFormat="1" applyAlignment="1" applyProtection="1">
      <alignment horizontal="center" vertical="center"/>
      <protection locked="0"/>
    </xf>
    <xf numFmtId="0" fontId="55" fillId="0" borderId="0" xfId="0" applyFont="1"/>
    <xf numFmtId="0" fontId="0" fillId="0" borderId="0" xfId="0" applyAlignment="1" applyProtection="1">
      <alignment horizontal="left" vertical="center"/>
    </xf>
    <xf numFmtId="0" fontId="0" fillId="0" borderId="0" xfId="0" applyBorder="1" applyAlignment="1" applyProtection="1">
      <alignment horizontal="left" vertical="center"/>
    </xf>
    <xf numFmtId="0" fontId="51" fillId="0" borderId="0" xfId="0" applyFont="1" applyAlignment="1" applyProtection="1">
      <alignment horizontal="left" vertical="top" wrapText="1"/>
    </xf>
    <xf numFmtId="0" fontId="14" fillId="0" borderId="65" xfId="0" applyFont="1" applyBorder="1" applyAlignment="1" applyProtection="1">
      <alignment horizontal="center" vertical="center"/>
    </xf>
    <xf numFmtId="0" fontId="15" fillId="0" borderId="0" xfId="0" applyFont="1" applyBorder="1" applyAlignment="1" applyProtection="1">
      <alignment horizontal="left" vertical="center"/>
    </xf>
    <xf numFmtId="0" fontId="25" fillId="0" borderId="0" xfId="0" applyFont="1" applyBorder="1" applyAlignment="1" applyProtection="1">
      <alignment horizontal="left" vertical="center"/>
    </xf>
    <xf numFmtId="164" fontId="15" fillId="0" borderId="0" xfId="0" applyNumberFormat="1" applyFont="1" applyBorder="1" applyAlignment="1" applyProtection="1">
      <alignment horizontal="left" vertical="center"/>
    </xf>
    <xf numFmtId="0" fontId="26" fillId="0" borderId="0" xfId="0" applyFont="1" applyBorder="1" applyAlignment="1" applyProtection="1">
      <alignment horizontal="left" vertical="center"/>
    </xf>
    <xf numFmtId="164" fontId="27" fillId="0" borderId="0" xfId="0" applyNumberFormat="1" applyFont="1" applyBorder="1" applyProtection="1"/>
    <xf numFmtId="0" fontId="27" fillId="0" borderId="0" xfId="0" applyFont="1" applyBorder="1" applyProtection="1"/>
    <xf numFmtId="0" fontId="26" fillId="0" borderId="0" xfId="0" applyFont="1" applyBorder="1" applyProtection="1"/>
    <xf numFmtId="0" fontId="9" fillId="0" borderId="0" xfId="0" applyFont="1" applyBorder="1" applyProtection="1"/>
    <xf numFmtId="0" fontId="9" fillId="0" borderId="0" xfId="0" applyFont="1" applyProtection="1"/>
    <xf numFmtId="14" fontId="11" fillId="0" borderId="0" xfId="0" applyNumberFormat="1" applyFont="1" applyFill="1" applyBorder="1" applyAlignment="1" applyProtection="1">
      <alignment horizontal="center"/>
    </xf>
    <xf numFmtId="0" fontId="0" fillId="0" borderId="0" xfId="0" applyFill="1" applyBorder="1" applyAlignment="1" applyProtection="1">
      <alignment wrapText="1"/>
    </xf>
    <xf numFmtId="0" fontId="11" fillId="0" borderId="0" xfId="0" applyFont="1" applyFill="1" applyBorder="1" applyAlignment="1" applyProtection="1">
      <alignment horizontal="center"/>
    </xf>
    <xf numFmtId="0" fontId="0" fillId="0" borderId="0" xfId="0" applyFill="1" applyAlignment="1" applyProtection="1">
      <alignment horizontal="left" vertical="center"/>
    </xf>
    <xf numFmtId="0" fontId="0" fillId="0" borderId="0" xfId="0" applyFont="1" applyFill="1" applyAlignment="1" applyProtection="1">
      <alignment horizontal="left" vertical="center"/>
    </xf>
    <xf numFmtId="0" fontId="50" fillId="0" borderId="0" xfId="0" applyFont="1" applyAlignment="1" applyProtection="1">
      <alignment horizontal="left" vertical="center" wrapText="1"/>
    </xf>
    <xf numFmtId="0" fontId="46" fillId="0" borderId="0" xfId="0" applyFont="1" applyAlignment="1" applyProtection="1">
      <alignment horizontal="left" vertical="center"/>
    </xf>
    <xf numFmtId="0" fontId="42" fillId="0" borderId="0" xfId="0" applyFont="1" applyAlignment="1" applyProtection="1">
      <alignment horizontal="left" vertical="center" wrapText="1"/>
    </xf>
    <xf numFmtId="0" fontId="46" fillId="0" borderId="0" xfId="0" applyFont="1" applyBorder="1" applyAlignment="1" applyProtection="1">
      <alignment horizontal="left" vertical="center"/>
    </xf>
    <xf numFmtId="0" fontId="21" fillId="0" borderId="0" xfId="0" applyFont="1" applyAlignment="1" applyProtection="1">
      <alignment horizontal="left" vertical="center"/>
    </xf>
    <xf numFmtId="0" fontId="48" fillId="0" borderId="0" xfId="0" applyFont="1" applyAlignment="1" applyProtection="1">
      <alignment horizontal="left" vertical="center"/>
    </xf>
    <xf numFmtId="0" fontId="42" fillId="0" borderId="57" xfId="0" applyFont="1" applyBorder="1" applyAlignment="1" applyProtection="1">
      <alignment horizontal="left" vertical="center" wrapText="1"/>
    </xf>
    <xf numFmtId="0" fontId="42" fillId="0" borderId="0" xfId="0" applyFont="1" applyBorder="1" applyAlignment="1" applyProtection="1">
      <alignment horizontal="left" vertical="center" wrapText="1"/>
    </xf>
    <xf numFmtId="1" fontId="15" fillId="0" borderId="0" xfId="0" applyNumberFormat="1" applyFont="1" applyAlignment="1" applyProtection="1">
      <alignment horizontal="center" vertical="center"/>
    </xf>
    <xf numFmtId="0" fontId="15" fillId="0" borderId="32" xfId="0" applyNumberFormat="1" applyFont="1" applyBorder="1" applyAlignment="1" applyProtection="1">
      <alignment horizontal="center" vertical="center"/>
    </xf>
    <xf numFmtId="1" fontId="0" fillId="0" borderId="0" xfId="0" applyNumberFormat="1" applyBorder="1" applyAlignment="1" applyProtection="1">
      <alignment horizontal="left" vertical="center"/>
    </xf>
    <xf numFmtId="0" fontId="15" fillId="0" borderId="0" xfId="0" applyNumberFormat="1" applyFont="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horizontal="center"/>
    </xf>
    <xf numFmtId="0" fontId="0" fillId="0" borderId="0" xfId="0" applyBorder="1" applyAlignment="1" applyProtection="1">
      <alignment horizontal="center" vertical="top"/>
    </xf>
    <xf numFmtId="0" fontId="40" fillId="0" borderId="0" xfId="0" applyFont="1" applyFill="1" applyAlignment="1" applyProtection="1">
      <alignment horizontal="left" vertical="center" wrapText="1"/>
    </xf>
    <xf numFmtId="0" fontId="0" fillId="0" borderId="0" xfId="0" applyBorder="1" applyAlignment="1" applyProtection="1">
      <alignment horizontal="center" vertical="top" wrapText="1"/>
    </xf>
    <xf numFmtId="167" fontId="29" fillId="0" borderId="9" xfId="6" applyNumberFormat="1" applyFont="1" applyFill="1" applyBorder="1" applyAlignment="1" applyProtection="1">
      <alignment horizontal="center" vertical="center" wrapText="1"/>
    </xf>
    <xf numFmtId="167" fontId="29" fillId="0" borderId="9" xfId="0" applyNumberFormat="1" applyFont="1" applyFill="1" applyBorder="1" applyAlignment="1" applyProtection="1">
      <alignment horizontal="center" vertical="center" wrapText="1"/>
    </xf>
    <xf numFmtId="167" fontId="29" fillId="0" borderId="52" xfId="0" applyNumberFormat="1" applyFont="1" applyFill="1" applyBorder="1" applyAlignment="1" applyProtection="1">
      <alignment horizontal="center" vertical="center" wrapText="1"/>
    </xf>
    <xf numFmtId="167" fontId="29" fillId="0" borderId="19" xfId="0" applyNumberFormat="1" applyFont="1" applyFill="1" applyBorder="1" applyAlignment="1" applyProtection="1">
      <alignment horizontal="center" vertical="center"/>
    </xf>
    <xf numFmtId="167" fontId="29" fillId="0" borderId="30" xfId="0" applyNumberFormat="1" applyFont="1" applyFill="1" applyBorder="1" applyAlignment="1" applyProtection="1">
      <alignment horizontal="center" vertical="center"/>
    </xf>
    <xf numFmtId="164" fontId="19" fillId="3" borderId="10" xfId="5" applyFont="1" applyFill="1" applyBorder="1" applyProtection="1">
      <alignment horizontal="center" vertical="center"/>
    </xf>
    <xf numFmtId="164" fontId="19" fillId="3" borderId="4" xfId="5" applyFont="1" applyFill="1" applyBorder="1" applyProtection="1">
      <alignment horizontal="center" vertical="center"/>
    </xf>
    <xf numFmtId="164" fontId="18" fillId="3" borderId="5" xfId="0" applyNumberFormat="1" applyFont="1" applyFill="1" applyBorder="1" applyAlignment="1" applyProtection="1">
      <alignment horizontal="center" vertical="center" wrapText="1"/>
    </xf>
    <xf numFmtId="167" fontId="29" fillId="0" borderId="9" xfId="0" applyNumberFormat="1" applyFont="1" applyFill="1" applyBorder="1" applyAlignment="1" applyProtection="1">
      <alignment horizontal="center" vertical="center" wrapText="1"/>
    </xf>
    <xf numFmtId="0" fontId="36" fillId="4" borderId="17" xfId="0" applyFont="1" applyFill="1" applyBorder="1" applyAlignment="1" applyProtection="1">
      <alignment horizontal="center" vertical="center" wrapText="1" readingOrder="1"/>
    </xf>
    <xf numFmtId="0" fontId="36" fillId="4" borderId="14" xfId="0" applyFont="1" applyFill="1" applyBorder="1" applyAlignment="1" applyProtection="1">
      <alignment horizontal="center" vertical="center" wrapText="1" readingOrder="1"/>
    </xf>
    <xf numFmtId="0" fontId="11" fillId="0" borderId="0" xfId="0" applyFont="1" applyFill="1" applyBorder="1" applyAlignment="1" applyProtection="1">
      <alignment horizontal="center"/>
      <protection locked="0"/>
    </xf>
    <xf numFmtId="0" fontId="57" fillId="0" borderId="0" xfId="9" applyFont="1" applyProtection="1">
      <protection locked="0"/>
    </xf>
    <xf numFmtId="0" fontId="58" fillId="0" borderId="0" xfId="9" applyFont="1" applyAlignment="1" applyProtection="1">
      <protection locked="0"/>
    </xf>
    <xf numFmtId="0" fontId="60" fillId="0" borderId="0" xfId="9" applyFont="1" applyFill="1" applyBorder="1" applyProtection="1">
      <protection locked="0"/>
    </xf>
    <xf numFmtId="0" fontId="60" fillId="0" borderId="0" xfId="9" applyFont="1" applyFill="1" applyBorder="1" applyAlignment="1" applyProtection="1">
      <protection locked="0"/>
    </xf>
    <xf numFmtId="0" fontId="60" fillId="0" borderId="0" xfId="9" applyFont="1" applyFill="1" applyBorder="1" applyAlignment="1" applyProtection="1">
      <alignment horizontal="center"/>
      <protection locked="0"/>
    </xf>
    <xf numFmtId="0" fontId="62" fillId="0" borderId="0" xfId="9" applyFont="1" applyFill="1" applyBorder="1" applyAlignment="1" applyProtection="1">
      <alignment horizontal="center"/>
      <protection locked="0"/>
    </xf>
    <xf numFmtId="0" fontId="62" fillId="0" borderId="0" xfId="9" applyFont="1" applyFill="1" applyBorder="1" applyProtection="1">
      <protection locked="0"/>
    </xf>
    <xf numFmtId="14" fontId="62" fillId="0" borderId="0" xfId="9" applyNumberFormat="1" applyFont="1" applyFill="1" applyBorder="1" applyAlignment="1" applyProtection="1">
      <protection locked="0"/>
    </xf>
    <xf numFmtId="14" fontId="62" fillId="0" borderId="0" xfId="9" applyNumberFormat="1" applyFont="1" applyFill="1" applyBorder="1" applyAlignment="1" applyProtection="1">
      <alignment horizontal="center"/>
      <protection locked="0"/>
    </xf>
    <xf numFmtId="14" fontId="61" fillId="0" borderId="0" xfId="9" applyNumberFormat="1" applyFont="1" applyFill="1" applyBorder="1" applyAlignment="1" applyProtection="1">
      <alignment horizontal="left"/>
      <protection locked="0"/>
    </xf>
    <xf numFmtId="0" fontId="63" fillId="0" borderId="0" xfId="9" applyFont="1" applyFill="1" applyBorder="1" applyProtection="1">
      <protection locked="0"/>
    </xf>
    <xf numFmtId="0" fontId="63" fillId="0" borderId="0" xfId="9" applyFont="1" applyFill="1" applyBorder="1" applyAlignment="1" applyProtection="1">
      <alignment horizontal="center"/>
      <protection locked="0"/>
    </xf>
    <xf numFmtId="14" fontId="64" fillId="0" borderId="0" xfId="9" applyNumberFormat="1" applyFont="1" applyFill="1" applyBorder="1" applyAlignment="1" applyProtection="1">
      <alignment horizontal="center"/>
      <protection locked="0"/>
    </xf>
    <xf numFmtId="0" fontId="57" fillId="0" borderId="0" xfId="9" applyFont="1" applyFill="1" applyProtection="1">
      <protection locked="0"/>
    </xf>
    <xf numFmtId="0" fontId="60" fillId="0" borderId="0" xfId="9" applyFont="1" applyProtection="1">
      <protection locked="0"/>
    </xf>
    <xf numFmtId="43" fontId="66" fillId="12" borderId="79" xfId="10" applyFont="1" applyFill="1" applyBorder="1" applyProtection="1"/>
    <xf numFmtId="0" fontId="63" fillId="0" borderId="0" xfId="9" applyFont="1" applyFill="1" applyProtection="1">
      <protection locked="0"/>
    </xf>
    <xf numFmtId="0" fontId="63" fillId="0" borderId="0" xfId="9" applyFont="1" applyProtection="1">
      <protection locked="0"/>
    </xf>
    <xf numFmtId="0" fontId="57" fillId="0" borderId="0" xfId="9" applyFont="1" applyFill="1" applyAlignment="1" applyProtection="1">
      <protection locked="0"/>
    </xf>
    <xf numFmtId="0" fontId="58" fillId="0" borderId="0" xfId="9" applyFont="1" applyAlignment="1" applyProtection="1">
      <alignment horizontal="center"/>
      <protection locked="0"/>
    </xf>
    <xf numFmtId="0" fontId="67" fillId="0" borderId="0" xfId="0" applyFont="1" applyAlignment="1" applyProtection="1">
      <alignment vertical="center" wrapText="1"/>
      <protection locked="0"/>
    </xf>
    <xf numFmtId="43" fontId="66" fillId="9" borderId="3" xfId="10" applyFont="1" applyFill="1" applyBorder="1" applyProtection="1"/>
    <xf numFmtId="43" fontId="66" fillId="9" borderId="11" xfId="10" applyFont="1" applyFill="1" applyBorder="1" applyProtection="1"/>
    <xf numFmtId="43" fontId="66" fillId="9" borderId="19" xfId="10" applyFont="1" applyFill="1" applyBorder="1" applyProtection="1"/>
    <xf numFmtId="43" fontId="66" fillId="9" borderId="79" xfId="10" applyFont="1" applyFill="1" applyBorder="1" applyProtection="1"/>
    <xf numFmtId="10" fontId="66" fillId="9" borderId="79" xfId="10" applyNumberFormat="1" applyFont="1" applyFill="1" applyBorder="1" applyProtection="1"/>
    <xf numFmtId="10" fontId="65" fillId="9" borderId="29" xfId="10" applyNumberFormat="1" applyFont="1" applyFill="1" applyBorder="1" applyProtection="1"/>
    <xf numFmtId="10" fontId="66" fillId="9" borderId="0" xfId="10" applyNumberFormat="1" applyFont="1" applyFill="1" applyBorder="1" applyProtection="1"/>
    <xf numFmtId="10" fontId="65" fillId="9" borderId="0" xfId="10" applyNumberFormat="1" applyFont="1" applyFill="1" applyBorder="1" applyProtection="1"/>
    <xf numFmtId="0" fontId="12" fillId="0" borderId="0" xfId="0" applyFont="1" applyBorder="1" applyAlignment="1" applyProtection="1">
      <alignment horizontal="center" vertical="top" wrapText="1"/>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0" fontId="30" fillId="13" borderId="3" xfId="0" applyFont="1" applyFill="1" applyBorder="1" applyAlignment="1">
      <alignment horizontal="right"/>
    </xf>
    <xf numFmtId="168" fontId="10" fillId="13" borderId="0" xfId="0" applyNumberFormat="1" applyFont="1" applyFill="1" applyAlignment="1">
      <alignment horizontal="center"/>
    </xf>
    <xf numFmtId="0" fontId="54" fillId="0" borderId="0" xfId="0" applyFont="1" applyBorder="1" applyAlignment="1" applyProtection="1">
      <alignment horizontal="left" vertical="center"/>
      <protection locked="0"/>
    </xf>
    <xf numFmtId="0" fontId="0" fillId="0" borderId="0" xfId="0" applyBorder="1" applyAlignment="1" applyProtection="1">
      <alignment horizontal="center" vertical="center"/>
    </xf>
    <xf numFmtId="0" fontId="40" fillId="0" borderId="0" xfId="0" applyFont="1" applyFill="1" applyBorder="1" applyAlignment="1" applyProtection="1">
      <alignment horizontal="left" vertical="center" wrapText="1"/>
    </xf>
    <xf numFmtId="0" fontId="0" fillId="0" borderId="0" xfId="0" applyBorder="1" applyAlignment="1">
      <alignment vertical="center"/>
    </xf>
    <xf numFmtId="0" fontId="41" fillId="8" borderId="81" xfId="0" applyNumberFormat="1" applyFont="1" applyFill="1" applyBorder="1" applyAlignment="1" applyProtection="1">
      <alignment horizontal="left" vertical="center" wrapText="1"/>
      <protection locked="0"/>
    </xf>
    <xf numFmtId="0" fontId="41" fillId="8" borderId="82" xfId="0" applyNumberFormat="1" applyFont="1" applyFill="1" applyBorder="1" applyAlignment="1" applyProtection="1">
      <alignment horizontal="left" vertical="center" wrapText="1"/>
      <protection locked="0"/>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0" fontId="27" fillId="0" borderId="0" xfId="0" applyFont="1" applyBorder="1" applyAlignment="1" applyProtection="1">
      <alignment horizontal="left" vertical="center"/>
      <protection locked="0"/>
    </xf>
    <xf numFmtId="0" fontId="15" fillId="0" borderId="0" xfId="0" applyFont="1" applyAlignment="1" applyProtection="1">
      <alignment vertical="center"/>
      <protection locked="0"/>
    </xf>
    <xf numFmtId="0" fontId="41" fillId="8" borderId="32" xfId="0" applyFont="1" applyFill="1" applyBorder="1" applyAlignment="1" applyProtection="1">
      <alignment vertical="center" wrapText="1"/>
      <protection locked="0"/>
    </xf>
    <xf numFmtId="0" fontId="41" fillId="8" borderId="43" xfId="0" applyFont="1" applyFill="1" applyBorder="1" applyAlignment="1" applyProtection="1">
      <alignment vertical="center" wrapText="1"/>
      <protection locked="0"/>
    </xf>
    <xf numFmtId="0" fontId="0" fillId="0" borderId="0" xfId="0" applyAlignment="1" applyProtection="1">
      <alignment horizontal="left" vertical="center"/>
    </xf>
    <xf numFmtId="0" fontId="41" fillId="8" borderId="32" xfId="0" applyNumberFormat="1" applyFont="1" applyFill="1" applyBorder="1" applyAlignment="1" applyProtection="1">
      <alignment horizontal="left" vertical="center" wrapText="1"/>
      <protection locked="0"/>
    </xf>
    <xf numFmtId="0" fontId="41" fillId="8" borderId="43" xfId="0" applyNumberFormat="1" applyFont="1" applyFill="1" applyBorder="1" applyAlignment="1" applyProtection="1">
      <alignment horizontal="left" vertical="center" wrapText="1"/>
      <protection locked="0"/>
    </xf>
    <xf numFmtId="0" fontId="0" fillId="0" borderId="0" xfId="0" applyBorder="1" applyAlignment="1" applyProtection="1">
      <alignment horizontal="center" vertical="top" wrapText="1"/>
    </xf>
    <xf numFmtId="0" fontId="0" fillId="0" borderId="0" xfId="0" applyBorder="1" applyAlignment="1" applyProtection="1">
      <alignment horizontal="center" vertical="center"/>
      <protection locked="0"/>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43" fontId="65" fillId="9" borderId="3" xfId="10" applyFont="1" applyFill="1" applyBorder="1" applyProtection="1"/>
    <xf numFmtId="0" fontId="30" fillId="0" borderId="0" xfId="0" applyFont="1" applyFill="1" applyAlignment="1">
      <alignment horizontal="right"/>
    </xf>
    <xf numFmtId="0" fontId="67" fillId="0" borderId="0" xfId="0" applyFont="1" applyAlignment="1" applyProtection="1">
      <alignment horizontal="left" vertical="center" wrapText="1"/>
      <protection locked="0"/>
    </xf>
    <xf numFmtId="0" fontId="56" fillId="0" borderId="0" xfId="9" applyFont="1" applyAlignment="1" applyProtection="1">
      <alignment horizontal="left"/>
    </xf>
    <xf numFmtId="0" fontId="57" fillId="0" borderId="0" xfId="9" applyFont="1" applyProtection="1"/>
    <xf numFmtId="0" fontId="57" fillId="0" borderId="0" xfId="9" applyFont="1" applyAlignment="1" applyProtection="1">
      <alignment horizontal="left"/>
    </xf>
    <xf numFmtId="0" fontId="58" fillId="0" borderId="0" xfId="9" applyFont="1" applyAlignment="1" applyProtection="1">
      <alignment horizontal="center"/>
    </xf>
    <xf numFmtId="0" fontId="58" fillId="0" borderId="0" xfId="9" applyFont="1" applyAlignment="1" applyProtection="1"/>
    <xf numFmtId="0" fontId="59" fillId="0" borderId="0" xfId="9" applyFont="1" applyFill="1" applyBorder="1" applyProtection="1"/>
    <xf numFmtId="0" fontId="60" fillId="0" borderId="0" xfId="9" applyFont="1" applyFill="1" applyBorder="1" applyProtection="1"/>
    <xf numFmtId="0" fontId="60" fillId="0" borderId="0" xfId="9" applyFont="1" applyFill="1" applyBorder="1" applyAlignment="1" applyProtection="1"/>
    <xf numFmtId="0" fontId="60" fillId="0" borderId="7" xfId="9" applyFont="1" applyFill="1" applyBorder="1" applyAlignment="1" applyProtection="1"/>
    <xf numFmtId="0" fontId="60" fillId="0" borderId="23" xfId="9" applyFont="1" applyFill="1" applyBorder="1" applyAlignment="1" applyProtection="1"/>
    <xf numFmtId="0" fontId="60" fillId="0" borderId="24" xfId="9" applyFont="1" applyFill="1" applyBorder="1" applyAlignment="1" applyProtection="1"/>
    <xf numFmtId="0" fontId="69" fillId="0" borderId="0" xfId="9" applyFont="1" applyFill="1" applyBorder="1" applyAlignment="1" applyProtection="1"/>
    <xf numFmtId="0" fontId="61" fillId="0" borderId="0" xfId="9" applyFont="1" applyFill="1" applyBorder="1" applyAlignment="1" applyProtection="1"/>
    <xf numFmtId="0" fontId="62" fillId="0" borderId="0" xfId="9" applyFont="1" applyFill="1" applyBorder="1" applyAlignment="1" applyProtection="1">
      <alignment horizontal="center"/>
    </xf>
    <xf numFmtId="0" fontId="61" fillId="0" borderId="0" xfId="9" applyFont="1" applyFill="1" applyBorder="1" applyProtection="1"/>
    <xf numFmtId="0" fontId="62" fillId="0" borderId="0" xfId="9" applyFont="1" applyFill="1" applyBorder="1" applyProtection="1"/>
    <xf numFmtId="0" fontId="62" fillId="0" borderId="0" xfId="9" applyFont="1" applyFill="1" applyBorder="1" applyAlignment="1" applyProtection="1">
      <alignment horizontal="left"/>
    </xf>
    <xf numFmtId="14" fontId="62" fillId="0" borderId="7" xfId="9" applyNumberFormat="1" applyFont="1" applyFill="1" applyBorder="1" applyAlignment="1" applyProtection="1">
      <alignment horizontal="center"/>
    </xf>
    <xf numFmtId="14" fontId="62" fillId="0" borderId="24" xfId="9" applyNumberFormat="1" applyFont="1" applyFill="1" applyBorder="1" applyAlignment="1" applyProtection="1">
      <alignment horizontal="center"/>
    </xf>
    <xf numFmtId="0" fontId="60" fillId="0" borderId="0" xfId="9" applyFont="1" applyFill="1" applyBorder="1" applyAlignment="1" applyProtection="1">
      <alignment horizontal="center"/>
    </xf>
    <xf numFmtId="14" fontId="62" fillId="0" borderId="0" xfId="9" applyNumberFormat="1" applyFont="1" applyFill="1" applyBorder="1" applyAlignment="1" applyProtection="1">
      <alignment horizontal="center"/>
    </xf>
    <xf numFmtId="14" fontId="62" fillId="0" borderId="0" xfId="9" applyNumberFormat="1" applyFont="1" applyFill="1" applyBorder="1" applyAlignment="1" applyProtection="1"/>
    <xf numFmtId="0" fontId="61" fillId="0" borderId="0" xfId="9" applyFont="1" applyFill="1" applyBorder="1" applyAlignment="1" applyProtection="1">
      <alignment horizontal="left"/>
    </xf>
    <xf numFmtId="0" fontId="59" fillId="0" borderId="0" xfId="0" applyFont="1" applyBorder="1" applyAlignment="1" applyProtection="1">
      <alignment horizontal="left" vertical="center"/>
    </xf>
    <xf numFmtId="0" fontId="0" fillId="0" borderId="61" xfId="0" applyBorder="1" applyAlignment="1" applyProtection="1"/>
    <xf numFmtId="14" fontId="61" fillId="0" borderId="0" xfId="9" applyNumberFormat="1" applyFont="1" applyFill="1" applyBorder="1" applyAlignment="1" applyProtection="1"/>
    <xf numFmtId="0" fontId="63" fillId="0" borderId="0" xfId="9" applyFont="1" applyFill="1" applyBorder="1" applyProtection="1"/>
    <xf numFmtId="0" fontId="64" fillId="0" borderId="0" xfId="9" applyFont="1" applyFill="1" applyBorder="1" applyAlignment="1" applyProtection="1">
      <alignment horizontal="left"/>
    </xf>
    <xf numFmtId="0" fontId="64" fillId="0" borderId="0" xfId="9" applyFont="1" applyFill="1" applyBorder="1" applyAlignment="1" applyProtection="1">
      <alignment horizontal="center"/>
    </xf>
    <xf numFmtId="14" fontId="64" fillId="0" borderId="0" xfId="9" applyNumberFormat="1" applyFont="1" applyFill="1" applyBorder="1" applyAlignment="1" applyProtection="1"/>
    <xf numFmtId="49" fontId="65" fillId="9" borderId="44" xfId="9" applyNumberFormat="1" applyFont="1" applyFill="1" applyBorder="1" applyAlignment="1" applyProtection="1">
      <alignment horizontal="center" vertical="center"/>
    </xf>
    <xf numFmtId="49" fontId="65" fillId="9" borderId="11" xfId="9" applyNumberFormat="1" applyFont="1" applyFill="1" applyBorder="1" applyAlignment="1" applyProtection="1">
      <alignment horizontal="center" vertical="center"/>
    </xf>
    <xf numFmtId="49" fontId="65" fillId="9" borderId="11" xfId="9" applyNumberFormat="1" applyFont="1" applyFill="1" applyBorder="1" applyAlignment="1" applyProtection="1">
      <alignment horizontal="center" vertical="center" wrapText="1"/>
    </xf>
    <xf numFmtId="49" fontId="65" fillId="9" borderId="11" xfId="11" applyNumberFormat="1" applyFont="1" applyFill="1" applyBorder="1" applyAlignment="1" applyProtection="1">
      <alignment horizontal="center" vertical="center" wrapText="1"/>
    </xf>
    <xf numFmtId="49" fontId="65" fillId="9" borderId="11" xfId="11" applyNumberFormat="1" applyFont="1" applyFill="1" applyBorder="1" applyAlignment="1" applyProtection="1">
      <alignment horizontal="center" vertical="center"/>
    </xf>
    <xf numFmtId="49" fontId="65" fillId="9" borderId="49" xfId="11" applyNumberFormat="1" applyFont="1" applyFill="1" applyBorder="1" applyAlignment="1" applyProtection="1">
      <alignment horizontal="center" vertical="center"/>
    </xf>
    <xf numFmtId="49" fontId="65" fillId="9" borderId="67" xfId="11" applyNumberFormat="1" applyFont="1" applyFill="1" applyBorder="1" applyAlignment="1" applyProtection="1">
      <alignment horizontal="center" vertical="center"/>
    </xf>
    <xf numFmtId="0" fontId="60" fillId="0" borderId="76" xfId="9" applyFont="1" applyFill="1" applyBorder="1" applyAlignment="1" applyProtection="1">
      <alignment horizontal="center"/>
    </xf>
    <xf numFmtId="166" fontId="65" fillId="9" borderId="44" xfId="9" applyNumberFormat="1" applyFont="1" applyFill="1" applyBorder="1" applyAlignment="1" applyProtection="1">
      <alignment horizontal="center"/>
    </xf>
    <xf numFmtId="43" fontId="65" fillId="9" borderId="11" xfId="10" applyFont="1" applyFill="1" applyBorder="1" applyAlignment="1" applyProtection="1">
      <alignment horizontal="center"/>
    </xf>
    <xf numFmtId="43" fontId="65" fillId="9" borderId="8" xfId="10" applyFont="1" applyFill="1" applyBorder="1" applyAlignment="1" applyProtection="1">
      <alignment horizontal="center"/>
    </xf>
    <xf numFmtId="43" fontId="65" fillId="9" borderId="6" xfId="10" applyFont="1" applyFill="1" applyBorder="1" applyAlignment="1" applyProtection="1">
      <alignment horizontal="center"/>
    </xf>
    <xf numFmtId="0" fontId="60" fillId="0" borderId="4" xfId="9" applyFont="1" applyFill="1" applyBorder="1" applyAlignment="1" applyProtection="1">
      <alignment horizontal="center"/>
    </xf>
    <xf numFmtId="166" fontId="65" fillId="9" borderId="63" xfId="9" applyNumberFormat="1" applyFont="1" applyFill="1" applyBorder="1" applyAlignment="1" applyProtection="1">
      <alignment horizontal="center"/>
    </xf>
    <xf numFmtId="43" fontId="65" fillId="9" borderId="3" xfId="10" applyFont="1" applyFill="1" applyBorder="1" applyAlignment="1" applyProtection="1">
      <alignment horizontal="center"/>
    </xf>
    <xf numFmtId="43" fontId="65" fillId="9" borderId="7" xfId="10" applyFont="1" applyFill="1" applyBorder="1" applyAlignment="1" applyProtection="1">
      <alignment horizontal="center"/>
    </xf>
    <xf numFmtId="0" fontId="65" fillId="9" borderId="78" xfId="9" applyFont="1" applyFill="1" applyBorder="1" applyAlignment="1" applyProtection="1">
      <alignment horizontal="left"/>
    </xf>
    <xf numFmtId="0" fontId="65" fillId="9" borderId="80" xfId="9" applyFont="1" applyFill="1" applyBorder="1" applyAlignment="1" applyProtection="1">
      <alignment horizontal="left"/>
    </xf>
    <xf numFmtId="0" fontId="63" fillId="0" borderId="0" xfId="9" applyFont="1" applyFill="1" applyBorder="1" applyAlignment="1" applyProtection="1">
      <alignment horizontal="center"/>
    </xf>
    <xf numFmtId="0" fontId="65" fillId="9" borderId="0" xfId="9" applyFont="1" applyFill="1" applyBorder="1" applyAlignment="1" applyProtection="1">
      <alignment horizontal="left"/>
    </xf>
    <xf numFmtId="0" fontId="57" fillId="0" borderId="0" xfId="9" applyFont="1" applyFill="1" applyProtection="1"/>
    <xf numFmtId="0" fontId="67" fillId="0" borderId="0" xfId="0" applyFont="1" applyAlignment="1" applyProtection="1">
      <alignment horizontal="left" vertical="center" wrapText="1"/>
    </xf>
    <xf numFmtId="0" fontId="67" fillId="0" borderId="0" xfId="0" applyFont="1" applyAlignment="1" applyProtection="1">
      <alignment vertical="center" wrapText="1"/>
    </xf>
    <xf numFmtId="0" fontId="57" fillId="0" borderId="0" xfId="9" applyFont="1" applyFill="1" applyAlignment="1" applyProtection="1"/>
    <xf numFmtId="0" fontId="0" fillId="0" borderId="0" xfId="0" applyProtection="1"/>
    <xf numFmtId="0" fontId="46" fillId="9" borderId="0" xfId="0" applyFont="1" applyFill="1" applyBorder="1" applyAlignment="1" applyProtection="1">
      <alignment horizontal="center" vertical="center" wrapText="1"/>
    </xf>
    <xf numFmtId="0" fontId="61" fillId="9" borderId="0" xfId="9" applyFont="1" applyFill="1" applyBorder="1" applyProtection="1"/>
    <xf numFmtId="0" fontId="62" fillId="9" borderId="0" xfId="9" applyFont="1" applyFill="1" applyBorder="1" applyProtection="1"/>
    <xf numFmtId="0" fontId="0" fillId="9" borderId="0" xfId="0" applyFill="1" applyProtection="1"/>
    <xf numFmtId="0" fontId="60" fillId="9" borderId="0" xfId="9" applyFont="1" applyFill="1" applyBorder="1" applyAlignment="1" applyProtection="1">
      <alignment horizontal="center"/>
    </xf>
    <xf numFmtId="166" fontId="34" fillId="0" borderId="0" xfId="0" applyNumberFormat="1" applyFont="1" applyFill="1" applyBorder="1" applyAlignment="1" applyProtection="1">
      <alignment horizontal="left" wrapText="1"/>
      <protection locked="0"/>
    </xf>
    <xf numFmtId="0" fontId="34" fillId="0" borderId="0" xfId="0" applyFont="1" applyFill="1" applyBorder="1" applyAlignment="1" applyProtection="1">
      <alignment horizontal="left" wrapText="1"/>
      <protection locked="0"/>
    </xf>
    <xf numFmtId="0" fontId="0" fillId="0" borderId="0" xfId="0" applyAlignment="1" applyProtection="1">
      <alignment horizontal="left" vertical="center"/>
    </xf>
    <xf numFmtId="0" fontId="51" fillId="0" borderId="0" xfId="0" applyFont="1" applyAlignment="1" applyProtection="1">
      <alignment horizontal="left" vertical="top" wrapText="1"/>
    </xf>
    <xf numFmtId="0" fontId="36" fillId="4" borderId="17" xfId="0" applyFont="1" applyFill="1" applyBorder="1" applyAlignment="1" applyProtection="1">
      <alignment horizontal="center" vertical="center" wrapText="1" readingOrder="1"/>
    </xf>
    <xf numFmtId="0" fontId="36" fillId="4" borderId="14" xfId="0" applyFont="1" applyFill="1" applyBorder="1" applyAlignment="1" applyProtection="1">
      <alignment horizontal="center" vertical="center" wrapText="1" readingOrder="1"/>
    </xf>
    <xf numFmtId="0" fontId="12" fillId="0" borderId="0" xfId="0" applyFont="1" applyBorder="1" applyAlignment="1" applyProtection="1">
      <alignment horizontal="center" vertical="top" wrapText="1"/>
    </xf>
    <xf numFmtId="0" fontId="0" fillId="0" borderId="0" xfId="0" applyBorder="1" applyAlignment="1" applyProtection="1">
      <alignment horizontal="center" vertical="top" wrapText="1"/>
    </xf>
    <xf numFmtId="0" fontId="0" fillId="0" borderId="0" xfId="0" applyBorder="1" applyAlignment="1" applyProtection="1">
      <alignment horizontal="center" vertical="top"/>
    </xf>
    <xf numFmtId="167" fontId="29" fillId="0" borderId="9" xfId="0" applyNumberFormat="1" applyFont="1" applyFill="1" applyBorder="1" applyAlignment="1" applyProtection="1">
      <alignment horizontal="center" vertical="center" wrapText="1"/>
    </xf>
    <xf numFmtId="0" fontId="0" fillId="0" borderId="0" xfId="0" applyBorder="1" applyAlignment="1" applyProtection="1">
      <alignment horizontal="center" vertical="center"/>
      <protection locked="0"/>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43" fontId="65" fillId="9" borderId="7" xfId="10" applyFont="1" applyFill="1" applyBorder="1" applyProtection="1"/>
    <xf numFmtId="0" fontId="16" fillId="0" borderId="0" xfId="0" applyFont="1" applyAlignment="1" applyProtection="1">
      <alignment horizontal="left" vertical="center"/>
    </xf>
    <xf numFmtId="0" fontId="67" fillId="0" borderId="0" xfId="0" applyFont="1" applyAlignment="1" applyProtection="1">
      <alignment horizontal="left" vertical="center" wrapText="1"/>
    </xf>
    <xf numFmtId="0" fontId="67" fillId="0" borderId="0" xfId="0" applyFont="1" applyBorder="1" applyAlignment="1" applyProtection="1">
      <alignment horizontal="center" vertical="center" wrapText="1"/>
    </xf>
    <xf numFmtId="166" fontId="25" fillId="0" borderId="0" xfId="0" applyNumberFormat="1" applyFont="1" applyFill="1" applyBorder="1" applyAlignment="1" applyProtection="1">
      <alignment horizontal="left" wrapText="1"/>
      <protection locked="0"/>
    </xf>
    <xf numFmtId="0" fontId="37" fillId="0" borderId="7" xfId="0" applyFont="1" applyBorder="1" applyAlignment="1" applyProtection="1">
      <alignment horizontal="center" vertical="center" wrapText="1"/>
    </xf>
    <xf numFmtId="0" fontId="37" fillId="0" borderId="23" xfId="0" applyFont="1" applyBorder="1" applyAlignment="1" applyProtection="1">
      <alignment horizontal="center" vertical="center" wrapText="1"/>
    </xf>
    <xf numFmtId="0" fontId="37" fillId="0" borderId="24" xfId="0" applyFont="1" applyBorder="1" applyAlignment="1" applyProtection="1">
      <alignment horizontal="center" vertical="center" wrapText="1"/>
    </xf>
    <xf numFmtId="14" fontId="9" fillId="5" borderId="7" xfId="0" applyNumberFormat="1" applyFont="1" applyFill="1" applyBorder="1" applyAlignment="1" applyProtection="1">
      <alignment horizontal="center" vertical="center" wrapText="1"/>
      <protection locked="0"/>
    </xf>
    <xf numFmtId="14" fontId="9" fillId="5" borderId="23" xfId="0" applyNumberFormat="1" applyFont="1" applyFill="1" applyBorder="1" applyAlignment="1" applyProtection="1">
      <alignment horizontal="center" vertical="center" wrapText="1"/>
      <protection locked="0"/>
    </xf>
    <xf numFmtId="14" fontId="9" fillId="5" borderId="24" xfId="0" applyNumberFormat="1" applyFont="1" applyFill="1" applyBorder="1" applyAlignment="1" applyProtection="1">
      <alignment horizontal="center" vertical="center" wrapText="1"/>
      <protection locked="0"/>
    </xf>
    <xf numFmtId="0" fontId="53" fillId="0" borderId="59" xfId="0" applyFont="1" applyBorder="1" applyAlignment="1" applyProtection="1">
      <alignment horizontal="left" vertical="center" wrapText="1"/>
    </xf>
    <xf numFmtId="0" fontId="53" fillId="0" borderId="28" xfId="0" applyFont="1" applyBorder="1" applyAlignment="1" applyProtection="1">
      <alignment horizontal="left" vertical="center" wrapText="1"/>
    </xf>
    <xf numFmtId="0" fontId="53" fillId="0" borderId="60" xfId="0" applyFont="1" applyBorder="1" applyAlignment="1" applyProtection="1">
      <alignment horizontal="left" vertical="center" wrapText="1"/>
    </xf>
    <xf numFmtId="0" fontId="53" fillId="0" borderId="6" xfId="0" applyFont="1" applyBorder="1" applyAlignment="1" applyProtection="1">
      <alignment horizontal="left" vertical="center" wrapText="1"/>
    </xf>
    <xf numFmtId="0" fontId="53" fillId="0" borderId="25" xfId="0" applyFont="1" applyBorder="1" applyAlignment="1" applyProtection="1">
      <alignment horizontal="left" vertical="center" wrapText="1"/>
    </xf>
    <xf numFmtId="0" fontId="53" fillId="0" borderId="63" xfId="0" applyFont="1" applyBorder="1" applyAlignment="1" applyProtection="1">
      <alignment horizontal="left" vertical="center" wrapText="1"/>
    </xf>
    <xf numFmtId="0" fontId="46" fillId="0" borderId="28" xfId="0" applyFont="1" applyFill="1" applyBorder="1" applyAlignment="1" applyProtection="1">
      <alignment horizontal="center" vertical="center"/>
      <protection locked="0"/>
    </xf>
    <xf numFmtId="0" fontId="24" fillId="0" borderId="0" xfId="0" applyFont="1" applyAlignment="1" applyProtection="1">
      <alignment horizontal="left" vertical="center" wrapText="1"/>
    </xf>
    <xf numFmtId="0" fontId="24" fillId="0" borderId="0" xfId="0" applyFont="1" applyAlignment="1" applyProtection="1">
      <alignment horizontal="left" vertical="center"/>
    </xf>
    <xf numFmtId="0" fontId="0" fillId="0" borderId="0" xfId="0" applyAlignment="1" applyProtection="1">
      <alignment horizontal="left" vertical="center"/>
    </xf>
    <xf numFmtId="0" fontId="52" fillId="11" borderId="7" xfId="0" applyFont="1" applyFill="1" applyBorder="1" applyAlignment="1" applyProtection="1">
      <alignment horizontal="center" vertical="center"/>
    </xf>
    <xf numFmtId="0" fontId="46" fillId="11" borderId="23" xfId="0" applyFont="1" applyFill="1" applyBorder="1" applyAlignment="1" applyProtection="1">
      <alignment horizontal="center" vertical="center"/>
    </xf>
    <xf numFmtId="0" fontId="46" fillId="11" borderId="24" xfId="0" applyFont="1" applyFill="1" applyBorder="1" applyAlignment="1" applyProtection="1">
      <alignment horizontal="center" vertical="center"/>
    </xf>
    <xf numFmtId="0" fontId="51" fillId="0" borderId="0" xfId="0" applyFont="1" applyAlignment="1" applyProtection="1">
      <alignment horizontal="left" vertical="top" wrapText="1"/>
    </xf>
    <xf numFmtId="0" fontId="53" fillId="0" borderId="61" xfId="0" applyFont="1" applyBorder="1" applyAlignment="1" applyProtection="1">
      <alignment horizontal="left" vertical="center" wrapText="1"/>
    </xf>
    <xf numFmtId="0" fontId="53" fillId="0" borderId="0" xfId="0" applyFont="1" applyBorder="1" applyAlignment="1" applyProtection="1">
      <alignment horizontal="left" vertical="center" wrapText="1"/>
    </xf>
    <xf numFmtId="0" fontId="53" fillId="0" borderId="62" xfId="0" applyFont="1" applyBorder="1" applyAlignment="1" applyProtection="1">
      <alignment horizontal="left" vertical="center" wrapText="1"/>
    </xf>
    <xf numFmtId="0" fontId="14" fillId="0" borderId="7" xfId="0" applyFont="1" applyBorder="1" applyAlignment="1" applyProtection="1">
      <alignment horizontal="center" vertical="center"/>
    </xf>
    <xf numFmtId="0" fontId="14" fillId="0" borderId="24" xfId="0" applyFont="1" applyBorder="1" applyAlignment="1" applyProtection="1">
      <alignment horizontal="center" vertical="center"/>
    </xf>
    <xf numFmtId="0" fontId="46" fillId="5" borderId="7" xfId="0" applyFont="1" applyFill="1" applyBorder="1" applyAlignment="1" applyProtection="1">
      <alignment horizontal="center" vertical="center" wrapText="1"/>
      <protection locked="0"/>
    </xf>
    <xf numFmtId="0" fontId="46" fillId="5" borderId="23" xfId="0" applyFont="1" applyFill="1" applyBorder="1" applyAlignment="1" applyProtection="1">
      <alignment horizontal="center" vertical="center" wrapText="1"/>
      <protection locked="0"/>
    </xf>
    <xf numFmtId="0" fontId="46" fillId="5" borderId="24" xfId="0" applyFont="1" applyFill="1" applyBorder="1" applyAlignment="1" applyProtection="1">
      <alignment horizontal="center" vertical="center" wrapText="1"/>
      <protection locked="0"/>
    </xf>
    <xf numFmtId="0" fontId="53" fillId="0" borderId="59" xfId="0" applyFont="1" applyBorder="1" applyAlignment="1" applyProtection="1">
      <alignment horizontal="left" vertical="top" wrapText="1"/>
    </xf>
    <xf numFmtId="0" fontId="53" fillId="0" borderId="28" xfId="0" applyFont="1" applyBorder="1" applyAlignment="1" applyProtection="1">
      <alignment horizontal="left" vertical="top" wrapText="1"/>
    </xf>
    <xf numFmtId="0" fontId="53" fillId="0" borderId="60" xfId="0" applyFont="1" applyBorder="1" applyAlignment="1" applyProtection="1">
      <alignment horizontal="left" vertical="top" wrapText="1"/>
    </xf>
    <xf numFmtId="0" fontId="53" fillId="0" borderId="6" xfId="0" applyFont="1" applyBorder="1" applyAlignment="1" applyProtection="1">
      <alignment horizontal="left" vertical="top" wrapText="1"/>
    </xf>
    <xf numFmtId="0" fontId="53" fillId="0" borderId="25" xfId="0" applyFont="1" applyBorder="1" applyAlignment="1" applyProtection="1">
      <alignment horizontal="left" vertical="top" wrapText="1"/>
    </xf>
    <xf numFmtId="0" fontId="53" fillId="0" borderId="63" xfId="0" applyFont="1" applyBorder="1" applyAlignment="1" applyProtection="1">
      <alignment horizontal="left" vertical="top" wrapText="1"/>
    </xf>
    <xf numFmtId="0" fontId="23" fillId="8" borderId="41" xfId="1" applyFont="1" applyFill="1" applyBorder="1" applyAlignment="1" applyProtection="1">
      <alignment horizontal="left" vertical="center" wrapText="1"/>
    </xf>
    <xf numFmtId="0" fontId="23" fillId="8" borderId="32" xfId="1" applyFont="1" applyFill="1" applyBorder="1" applyAlignment="1" applyProtection="1">
      <alignment horizontal="left" vertical="center" wrapText="1"/>
    </xf>
    <xf numFmtId="0" fontId="23" fillId="8" borderId="42" xfId="1" applyFont="1" applyFill="1" applyBorder="1" applyAlignment="1" applyProtection="1">
      <alignment horizontal="left" vertical="center" wrapText="1"/>
    </xf>
    <xf numFmtId="0" fontId="23" fillId="8" borderId="43" xfId="1" applyFont="1" applyFill="1" applyBorder="1" applyAlignment="1" applyProtection="1">
      <alignment horizontal="left" vertical="center" wrapText="1"/>
    </xf>
    <xf numFmtId="164" fontId="29" fillId="8" borderId="49" xfId="0" applyNumberFormat="1" applyFont="1" applyFill="1" applyBorder="1" applyAlignment="1" applyProtection="1">
      <alignment horizontal="center" vertical="center"/>
      <protection locked="0"/>
    </xf>
    <xf numFmtId="164" fontId="29" fillId="8" borderId="44" xfId="0" applyNumberFormat="1" applyFont="1" applyFill="1" applyBorder="1" applyAlignment="1" applyProtection="1">
      <alignment horizontal="center" vertical="center"/>
      <protection locked="0"/>
    </xf>
    <xf numFmtId="0" fontId="41" fillId="8" borderId="49" xfId="0" applyFont="1" applyFill="1" applyBorder="1" applyAlignment="1" applyProtection="1">
      <alignment horizontal="center" vertical="center" wrapText="1"/>
    </xf>
    <xf numFmtId="0" fontId="41" fillId="8" borderId="44" xfId="0" applyFont="1" applyFill="1" applyBorder="1" applyAlignment="1" applyProtection="1">
      <alignment horizontal="center" vertical="center" wrapText="1"/>
    </xf>
    <xf numFmtId="0" fontId="41" fillId="8" borderId="49" xfId="0" applyFont="1" applyFill="1" applyBorder="1" applyAlignment="1" applyProtection="1">
      <alignment horizontal="center" wrapText="1"/>
    </xf>
    <xf numFmtId="0" fontId="41" fillId="8" borderId="64" xfId="0" applyFont="1" applyFill="1" applyBorder="1" applyAlignment="1" applyProtection="1">
      <alignment horizontal="center" wrapText="1"/>
    </xf>
    <xf numFmtId="0" fontId="41" fillId="8" borderId="55" xfId="0" applyFont="1" applyFill="1" applyBorder="1" applyAlignment="1" applyProtection="1">
      <alignment horizontal="center" wrapText="1"/>
    </xf>
    <xf numFmtId="0" fontId="42" fillId="0" borderId="58" xfId="0" applyFont="1" applyBorder="1" applyAlignment="1" applyProtection="1">
      <alignment horizontal="left" vertical="center" wrapText="1"/>
      <protection locked="0"/>
    </xf>
    <xf numFmtId="0" fontId="42" fillId="0" borderId="0" xfId="0" applyFont="1" applyBorder="1" applyAlignment="1" applyProtection="1">
      <alignment horizontal="left" vertical="center" wrapText="1"/>
      <protection locked="0"/>
    </xf>
    <xf numFmtId="164" fontId="29" fillId="8" borderId="48" xfId="0" quotePrefix="1" applyNumberFormat="1" applyFont="1" applyFill="1" applyBorder="1" applyAlignment="1" applyProtection="1">
      <alignment horizontal="center" vertical="center"/>
      <protection locked="0"/>
    </xf>
    <xf numFmtId="164" fontId="29" fillId="8" borderId="45" xfId="0" quotePrefix="1" applyNumberFormat="1" applyFont="1" applyFill="1" applyBorder="1" applyAlignment="1" applyProtection="1">
      <alignment horizontal="center" vertical="center"/>
      <protection locked="0"/>
    </xf>
    <xf numFmtId="0" fontId="41" fillId="8" borderId="48" xfId="0" applyFont="1" applyFill="1" applyBorder="1" applyAlignment="1" applyProtection="1">
      <alignment horizontal="center" vertical="center" wrapText="1"/>
    </xf>
    <xf numFmtId="0" fontId="41" fillId="8" borderId="45" xfId="0" applyFont="1" applyFill="1" applyBorder="1" applyAlignment="1" applyProtection="1">
      <alignment horizontal="center" vertical="center" wrapText="1"/>
    </xf>
    <xf numFmtId="168" fontId="29" fillId="8" borderId="22" xfId="0" applyNumberFormat="1" applyFont="1" applyFill="1" applyBorder="1" applyAlignment="1" applyProtection="1">
      <alignment horizontal="center" vertical="center" wrapText="1"/>
    </xf>
    <xf numFmtId="168" fontId="29" fillId="8" borderId="43" xfId="0" applyNumberFormat="1" applyFont="1" applyFill="1" applyBorder="1" applyAlignment="1" applyProtection="1">
      <alignment horizontal="center" vertical="center" wrapText="1"/>
    </xf>
    <xf numFmtId="168" fontId="29" fillId="8" borderId="54" xfId="0" applyNumberFormat="1" applyFont="1" applyFill="1" applyBorder="1" applyAlignment="1" applyProtection="1">
      <alignment horizontal="center" vertical="center" wrapText="1"/>
    </xf>
    <xf numFmtId="0" fontId="36" fillId="4" borderId="18" xfId="0" applyFont="1" applyFill="1" applyBorder="1" applyAlignment="1" applyProtection="1">
      <alignment horizontal="center" vertical="center" wrapText="1"/>
    </xf>
    <xf numFmtId="0" fontId="0" fillId="0" borderId="15" xfId="0" applyFont="1" applyBorder="1" applyAlignment="1" applyProtection="1">
      <alignment horizontal="center" wrapText="1"/>
    </xf>
    <xf numFmtId="0" fontId="41" fillId="8" borderId="32" xfId="0" applyNumberFormat="1" applyFont="1" applyFill="1" applyBorder="1" applyAlignment="1" applyProtection="1">
      <alignment horizontal="left" vertical="center" wrapText="1"/>
      <protection locked="0"/>
    </xf>
    <xf numFmtId="0" fontId="41" fillId="8" borderId="43" xfId="0" applyNumberFormat="1" applyFont="1" applyFill="1" applyBorder="1" applyAlignment="1" applyProtection="1">
      <alignment horizontal="left" vertical="center" wrapText="1"/>
      <protection locked="0"/>
    </xf>
    <xf numFmtId="1" fontId="20" fillId="5" borderId="7" xfId="6" applyNumberFormat="1" applyFont="1" applyFill="1" applyBorder="1" applyAlignment="1" applyProtection="1">
      <alignment horizontal="center" vertical="center" wrapText="1"/>
      <protection locked="0"/>
    </xf>
    <xf numFmtId="1" fontId="20" fillId="5" borderId="23" xfId="6" applyNumberFormat="1" applyFont="1" applyFill="1" applyBorder="1" applyAlignment="1" applyProtection="1">
      <alignment horizontal="center" vertical="center" wrapText="1"/>
      <protection locked="0"/>
    </xf>
    <xf numFmtId="0" fontId="36" fillId="4" borderId="16" xfId="0" applyFont="1" applyFill="1" applyBorder="1" applyAlignment="1" applyProtection="1">
      <alignment horizontal="center" vertical="center"/>
    </xf>
    <xf numFmtId="0" fontId="0" fillId="0" borderId="12" xfId="0" applyFont="1" applyBorder="1" applyAlignment="1" applyProtection="1">
      <alignment horizontal="center" vertical="center"/>
    </xf>
    <xf numFmtId="0" fontId="36" fillId="4" borderId="53" xfId="0" applyFont="1" applyFill="1" applyBorder="1" applyAlignment="1" applyProtection="1">
      <alignment horizontal="center" vertical="center" wrapText="1" readingOrder="1"/>
    </xf>
    <xf numFmtId="0" fontId="36" fillId="4" borderId="31" xfId="0" applyFont="1" applyFill="1" applyBorder="1" applyAlignment="1" applyProtection="1">
      <alignment horizontal="center" vertical="center" wrapText="1" readingOrder="1"/>
    </xf>
    <xf numFmtId="0" fontId="36" fillId="4" borderId="17" xfId="0" applyFont="1" applyFill="1" applyBorder="1" applyAlignment="1" applyProtection="1">
      <alignment horizontal="center" vertical="center" wrapText="1" readingOrder="1"/>
    </xf>
    <xf numFmtId="0" fontId="36" fillId="4" borderId="14" xfId="0" applyFont="1" applyFill="1" applyBorder="1" applyAlignment="1" applyProtection="1">
      <alignment horizontal="center" vertical="center" wrapText="1" readingOrder="1"/>
    </xf>
    <xf numFmtId="0" fontId="36" fillId="4" borderId="33" xfId="0" applyFont="1" applyFill="1" applyBorder="1" applyAlignment="1" applyProtection="1">
      <alignment horizontal="center" vertical="center" wrapText="1" readingOrder="1"/>
    </xf>
    <xf numFmtId="0" fontId="36" fillId="4" borderId="56" xfId="0" applyFont="1" applyFill="1" applyBorder="1" applyAlignment="1" applyProtection="1">
      <alignment horizontal="center" vertical="center" wrapText="1" readingOrder="1"/>
    </xf>
    <xf numFmtId="0" fontId="36" fillId="4" borderId="47" xfId="0" applyFont="1" applyFill="1" applyBorder="1" applyAlignment="1" applyProtection="1">
      <alignment horizontal="center" vertical="center" wrapText="1"/>
    </xf>
    <xf numFmtId="0" fontId="36" fillId="4" borderId="50" xfId="0" applyFont="1" applyFill="1" applyBorder="1" applyAlignment="1" applyProtection="1">
      <alignment horizontal="center" vertical="center" wrapText="1"/>
    </xf>
    <xf numFmtId="0" fontId="36" fillId="4" borderId="20" xfId="0" applyFont="1" applyFill="1" applyBorder="1" applyAlignment="1" applyProtection="1">
      <alignment horizontal="center" vertical="center" wrapText="1"/>
    </xf>
    <xf numFmtId="0" fontId="36" fillId="4" borderId="25" xfId="0" applyFont="1" applyFill="1" applyBorder="1" applyAlignment="1" applyProtection="1">
      <alignment horizontal="center" vertical="center" wrapText="1"/>
    </xf>
    <xf numFmtId="0" fontId="12" fillId="0" borderId="0" xfId="0" applyFont="1" applyBorder="1" applyAlignment="1" applyProtection="1">
      <alignment horizontal="center" vertical="top" wrapText="1"/>
    </xf>
    <xf numFmtId="0" fontId="0" fillId="0" borderId="0" xfId="0" applyBorder="1" applyAlignment="1" applyProtection="1">
      <alignment horizontal="center" vertical="top" wrapText="1"/>
    </xf>
    <xf numFmtId="0" fontId="12" fillId="0" borderId="0" xfId="0" applyFont="1" applyBorder="1" applyAlignment="1" applyProtection="1">
      <alignment horizontal="center" vertical="top"/>
    </xf>
    <xf numFmtId="0" fontId="0" fillId="0" borderId="0" xfId="0" applyBorder="1" applyAlignment="1" applyProtection="1">
      <alignment horizontal="center" vertical="top"/>
    </xf>
    <xf numFmtId="167" fontId="29" fillId="0" borderId="9" xfId="0" applyNumberFormat="1" applyFont="1" applyFill="1" applyBorder="1" applyAlignment="1" applyProtection="1">
      <alignment horizontal="center" vertical="center" wrapText="1"/>
    </xf>
    <xf numFmtId="167" fontId="29" fillId="0" borderId="51" xfId="0" applyNumberFormat="1" applyFont="1" applyFill="1" applyBorder="1" applyAlignment="1" applyProtection="1">
      <alignment horizontal="center" vertical="center" wrapText="1"/>
    </xf>
    <xf numFmtId="0" fontId="40" fillId="0" borderId="0" xfId="0" applyFont="1" applyAlignment="1" applyProtection="1">
      <alignment horizontal="left" vertical="center" wrapText="1"/>
    </xf>
    <xf numFmtId="0" fontId="25" fillId="0" borderId="0" xfId="0" applyFont="1" applyAlignment="1" applyProtection="1">
      <alignment vertical="center" wrapText="1"/>
    </xf>
    <xf numFmtId="0" fontId="0" fillId="0" borderId="0" xfId="0" applyBorder="1" applyAlignment="1" applyProtection="1">
      <alignment horizontal="center" vertical="center"/>
      <protection locked="0"/>
    </xf>
    <xf numFmtId="0" fontId="40" fillId="0" borderId="0" xfId="0" applyFont="1" applyBorder="1" applyAlignment="1" applyProtection="1">
      <alignment horizontal="left" vertical="center" wrapText="1"/>
    </xf>
    <xf numFmtId="0" fontId="32" fillId="0" borderId="0" xfId="0" applyFont="1" applyBorder="1" applyAlignment="1" applyProtection="1">
      <alignment horizontal="center" vertical="top" wrapText="1"/>
    </xf>
    <xf numFmtId="0" fontId="46" fillId="0" borderId="28" xfId="0" applyFont="1" applyFill="1" applyBorder="1" applyAlignment="1" applyProtection="1">
      <alignment horizontal="center" vertical="center"/>
    </xf>
    <xf numFmtId="0" fontId="37" fillId="0" borderId="7" xfId="0" applyFont="1" applyBorder="1" applyAlignment="1" applyProtection="1">
      <alignment horizontal="center" vertical="center" wrapText="1"/>
      <protection locked="0"/>
    </xf>
    <xf numFmtId="0" fontId="37" fillId="0" borderId="23" xfId="0" applyFont="1" applyBorder="1" applyAlignment="1" applyProtection="1">
      <alignment horizontal="center" vertical="center" wrapText="1"/>
      <protection locked="0"/>
    </xf>
    <xf numFmtId="0" fontId="37" fillId="0" borderId="24" xfId="0" applyFont="1" applyBorder="1" applyAlignment="1" applyProtection="1">
      <alignment horizontal="center" vertical="center" wrapText="1"/>
      <protection locked="0"/>
    </xf>
    <xf numFmtId="0" fontId="37" fillId="0" borderId="7"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14" fontId="9" fillId="5" borderId="7" xfId="0" applyNumberFormat="1" applyFont="1" applyFill="1" applyBorder="1" applyAlignment="1" applyProtection="1">
      <alignment horizontal="center" vertical="center" wrapText="1"/>
    </xf>
    <xf numFmtId="14" fontId="9" fillId="5" borderId="23" xfId="0" applyNumberFormat="1" applyFont="1" applyFill="1" applyBorder="1" applyAlignment="1" applyProtection="1">
      <alignment horizontal="center" vertical="center" wrapText="1"/>
    </xf>
    <xf numFmtId="14" fontId="9" fillId="5" borderId="24" xfId="0" applyNumberFormat="1" applyFont="1" applyFill="1" applyBorder="1" applyAlignment="1" applyProtection="1">
      <alignment horizontal="center" vertical="center" wrapText="1"/>
    </xf>
    <xf numFmtId="0" fontId="46" fillId="5" borderId="7" xfId="0" applyFont="1" applyFill="1" applyBorder="1" applyAlignment="1" applyProtection="1">
      <alignment horizontal="center" vertical="center" wrapText="1"/>
    </xf>
    <xf numFmtId="0" fontId="46" fillId="5" borderId="23" xfId="0" applyFont="1" applyFill="1" applyBorder="1" applyAlignment="1" applyProtection="1">
      <alignment horizontal="center" vertical="center" wrapText="1"/>
    </xf>
    <xf numFmtId="0" fontId="46" fillId="5" borderId="24" xfId="0" applyFont="1" applyFill="1" applyBorder="1" applyAlignment="1" applyProtection="1">
      <alignment horizontal="center" vertical="center" wrapText="1"/>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0" fontId="12" fillId="0" borderId="0" xfId="0" applyFont="1" applyBorder="1" applyAlignment="1" applyProtection="1">
      <alignment horizontal="center" vertical="top"/>
      <protection locked="0"/>
    </xf>
    <xf numFmtId="0" fontId="12" fillId="0" borderId="0" xfId="0" applyFont="1" applyBorder="1" applyAlignment="1">
      <alignment horizontal="center" vertical="top"/>
    </xf>
    <xf numFmtId="0" fontId="0" fillId="0" borderId="0" xfId="0" applyBorder="1" applyAlignment="1">
      <alignment horizontal="center" vertical="top"/>
    </xf>
    <xf numFmtId="0" fontId="32" fillId="0" borderId="0" xfId="0" applyFont="1" applyBorder="1" applyAlignment="1" applyProtection="1">
      <alignment horizontal="center" vertical="top" wrapText="1"/>
      <protection locked="0"/>
    </xf>
    <xf numFmtId="0" fontId="25" fillId="0" borderId="0" xfId="0" applyFont="1" applyBorder="1" applyAlignment="1" applyProtection="1">
      <alignment vertical="center" wrapText="1"/>
    </xf>
    <xf numFmtId="0" fontId="66" fillId="0" borderId="0" xfId="9" applyFont="1" applyFill="1" applyAlignment="1" applyProtection="1">
      <alignment horizontal="left" vertical="center" wrapText="1"/>
      <protection locked="0"/>
    </xf>
    <xf numFmtId="0" fontId="66" fillId="0" borderId="0" xfId="9" applyFont="1" applyFill="1" applyAlignment="1" applyProtection="1">
      <alignment horizontal="left" vertical="center"/>
      <protection locked="0"/>
    </xf>
    <xf numFmtId="0" fontId="70" fillId="0" borderId="0" xfId="9" applyFont="1" applyFill="1" applyAlignment="1" applyProtection="1">
      <alignment horizontal="center" vertical="center"/>
      <protection locked="0"/>
    </xf>
    <xf numFmtId="0" fontId="67" fillId="0" borderId="28" xfId="0" applyFont="1" applyBorder="1" applyAlignment="1" applyProtection="1">
      <alignment horizontal="center" vertical="center" wrapText="1"/>
    </xf>
    <xf numFmtId="0" fontId="62" fillId="9" borderId="7" xfId="0" applyFont="1" applyFill="1" applyBorder="1" applyAlignment="1" applyProtection="1">
      <alignment horizontal="center" vertical="center" wrapText="1"/>
    </xf>
    <xf numFmtId="0" fontId="62" fillId="9" borderId="24" xfId="0" applyFont="1" applyFill="1" applyBorder="1" applyAlignment="1" applyProtection="1">
      <alignment horizontal="center" vertical="center" wrapText="1"/>
    </xf>
    <xf numFmtId="0" fontId="70" fillId="0" borderId="25" xfId="0" applyFont="1" applyBorder="1" applyAlignment="1" applyProtection="1">
      <alignment horizontal="center" vertical="center"/>
      <protection locked="0"/>
    </xf>
    <xf numFmtId="0" fontId="71" fillId="0" borderId="25" xfId="9" applyFont="1" applyFill="1" applyBorder="1" applyAlignment="1" applyProtection="1">
      <alignment horizontal="center" vertical="center"/>
      <protection locked="0"/>
    </xf>
    <xf numFmtId="14" fontId="62" fillId="0" borderId="0" xfId="9" applyNumberFormat="1" applyFont="1" applyFill="1" applyBorder="1" applyAlignment="1" applyProtection="1">
      <alignment horizontal="center"/>
      <protection locked="0"/>
    </xf>
    <xf numFmtId="0" fontId="57" fillId="0" borderId="66" xfId="9" applyFont="1" applyFill="1" applyBorder="1" applyAlignment="1" applyProtection="1">
      <alignment horizontal="center"/>
    </xf>
    <xf numFmtId="0" fontId="57" fillId="0" borderId="68" xfId="9" applyFont="1" applyFill="1" applyBorder="1" applyAlignment="1" applyProtection="1">
      <alignment horizontal="center"/>
    </xf>
    <xf numFmtId="0" fontId="57" fillId="0" borderId="71" xfId="9" applyFont="1" applyFill="1" applyBorder="1" applyAlignment="1" applyProtection="1">
      <alignment horizontal="center"/>
    </xf>
    <xf numFmtId="0" fontId="65" fillId="9" borderId="60" xfId="9" applyFont="1" applyFill="1" applyBorder="1" applyAlignment="1" applyProtection="1">
      <alignment horizontal="center" vertical="center"/>
    </xf>
    <xf numFmtId="0" fontId="65" fillId="9" borderId="72" xfId="9" applyFont="1" applyFill="1" applyBorder="1" applyAlignment="1" applyProtection="1">
      <alignment horizontal="center" vertical="center"/>
    </xf>
    <xf numFmtId="0" fontId="65" fillId="9" borderId="3" xfId="9" applyFont="1" applyFill="1" applyBorder="1" applyAlignment="1" applyProtection="1">
      <alignment horizontal="center" vertical="center" wrapText="1"/>
    </xf>
    <xf numFmtId="0" fontId="65" fillId="9" borderId="73" xfId="9" applyFont="1" applyFill="1" applyBorder="1" applyAlignment="1" applyProtection="1">
      <alignment horizontal="center" vertical="center" wrapText="1"/>
    </xf>
    <xf numFmtId="0" fontId="65" fillId="9" borderId="60" xfId="9" applyFont="1" applyFill="1" applyBorder="1" applyAlignment="1" applyProtection="1">
      <alignment horizontal="center" vertical="center" wrapText="1"/>
    </xf>
    <xf numFmtId="0" fontId="65" fillId="9" borderId="72" xfId="9" applyFont="1" applyFill="1" applyBorder="1" applyAlignment="1" applyProtection="1">
      <alignment horizontal="center" vertical="center" wrapText="1"/>
    </xf>
    <xf numFmtId="0" fontId="65" fillId="9" borderId="69" xfId="11" applyFont="1" applyFill="1" applyBorder="1" applyAlignment="1" applyProtection="1">
      <alignment horizontal="center" vertical="center" wrapText="1"/>
    </xf>
    <xf numFmtId="0" fontId="57" fillId="9" borderId="74" xfId="11" applyFont="1" applyFill="1" applyBorder="1" applyAlignment="1" applyProtection="1">
      <alignment horizontal="center" vertical="center"/>
    </xf>
    <xf numFmtId="14" fontId="62" fillId="0" borderId="7" xfId="9" applyNumberFormat="1" applyFont="1" applyFill="1" applyBorder="1" applyAlignment="1" applyProtection="1">
      <alignment horizontal="center"/>
    </xf>
    <xf numFmtId="14" fontId="62" fillId="0" borderId="24" xfId="9" applyNumberFormat="1" applyFont="1" applyFill="1" applyBorder="1" applyAlignment="1" applyProtection="1">
      <alignment horizontal="center"/>
    </xf>
    <xf numFmtId="0" fontId="68" fillId="0" borderId="28" xfId="9" applyFont="1" applyFill="1" applyBorder="1" applyAlignment="1" applyProtection="1">
      <alignment horizontal="center"/>
    </xf>
    <xf numFmtId="0" fontId="67" fillId="0" borderId="0" xfId="0" applyFont="1" applyAlignment="1" applyProtection="1">
      <alignment horizontal="left" vertical="center" wrapText="1"/>
    </xf>
    <xf numFmtId="0" fontId="62" fillId="0" borderId="7" xfId="9" applyFont="1" applyFill="1" applyBorder="1" applyAlignment="1" applyProtection="1">
      <alignment horizontal="center"/>
    </xf>
    <xf numFmtId="0" fontId="0" fillId="0" borderId="24" xfId="0" applyBorder="1" applyAlignment="1" applyProtection="1">
      <alignment horizontal="center"/>
    </xf>
    <xf numFmtId="14" fontId="62" fillId="0" borderId="0" xfId="9" applyNumberFormat="1" applyFont="1" applyFill="1" applyBorder="1" applyAlignment="1" applyProtection="1">
      <alignment horizontal="center"/>
    </xf>
    <xf numFmtId="0" fontId="65" fillId="9" borderId="69" xfId="9" applyFont="1" applyFill="1" applyBorder="1" applyAlignment="1" applyProtection="1">
      <alignment horizontal="center" vertical="center" wrapText="1"/>
    </xf>
    <xf numFmtId="0" fontId="65" fillId="9" borderId="74" xfId="9" applyFont="1" applyFill="1" applyBorder="1" applyAlignment="1" applyProtection="1">
      <alignment horizontal="center" vertical="center" wrapText="1"/>
    </xf>
    <xf numFmtId="0" fontId="57" fillId="9" borderId="74" xfId="9" applyFont="1" applyFill="1" applyBorder="1" applyAlignment="1" applyProtection="1">
      <alignment horizontal="center" vertical="center"/>
    </xf>
    <xf numFmtId="0" fontId="65" fillId="9" borderId="70" xfId="11" applyFont="1" applyFill="1" applyBorder="1" applyAlignment="1" applyProtection="1">
      <alignment horizontal="center" vertical="center" wrapText="1"/>
    </xf>
    <xf numFmtId="0" fontId="65" fillId="9" borderId="75" xfId="11" applyFont="1" applyFill="1" applyBorder="1" applyAlignment="1" applyProtection="1">
      <alignment horizontal="center" vertical="center" wrapText="1"/>
    </xf>
    <xf numFmtId="0" fontId="63" fillId="0" borderId="77" xfId="9" applyFont="1" applyFill="1" applyBorder="1" applyAlignment="1" applyProtection="1">
      <alignment horizontal="center"/>
    </xf>
    <xf numFmtId="0" fontId="63" fillId="0" borderId="71" xfId="9" applyFont="1" applyFill="1" applyBorder="1" applyAlignment="1" applyProtection="1">
      <alignment horizontal="center"/>
    </xf>
    <xf numFmtId="0" fontId="61" fillId="0" borderId="0" xfId="9" applyFont="1" applyFill="1" applyBorder="1" applyAlignment="1" applyProtection="1">
      <alignment horizontal="center"/>
    </xf>
    <xf numFmtId="14" fontId="62" fillId="0" borderId="7" xfId="9" applyNumberFormat="1" applyFont="1" applyFill="1" applyBorder="1" applyAlignment="1" applyProtection="1">
      <alignment horizontal="left"/>
    </xf>
    <xf numFmtId="14" fontId="62" fillId="0" borderId="23" xfId="9" applyNumberFormat="1" applyFont="1" applyFill="1" applyBorder="1" applyAlignment="1" applyProtection="1">
      <alignment horizontal="left"/>
    </xf>
    <xf numFmtId="14" fontId="62" fillId="0" borderId="24" xfId="9" applyNumberFormat="1" applyFont="1" applyFill="1" applyBorder="1" applyAlignment="1" applyProtection="1">
      <alignment horizontal="left"/>
    </xf>
    <xf numFmtId="14" fontId="62" fillId="9" borderId="7" xfId="9" applyNumberFormat="1" applyFont="1" applyFill="1" applyBorder="1" applyAlignment="1" applyProtection="1">
      <alignment horizontal="center"/>
    </xf>
    <xf numFmtId="14" fontId="62" fillId="9" borderId="24" xfId="9" applyNumberFormat="1" applyFont="1" applyFill="1" applyBorder="1" applyAlignment="1" applyProtection="1">
      <alignment horizontal="center"/>
    </xf>
    <xf numFmtId="0" fontId="46" fillId="9" borderId="28" xfId="0" applyFont="1" applyFill="1" applyBorder="1" applyAlignment="1" applyProtection="1">
      <alignment horizontal="center" vertical="center" wrapText="1"/>
    </xf>
    <xf numFmtId="0" fontId="61" fillId="0" borderId="7" xfId="0" applyFont="1" applyBorder="1" applyAlignment="1" applyProtection="1">
      <alignment horizontal="center" vertical="center" wrapText="1"/>
    </xf>
    <xf numFmtId="0" fontId="61" fillId="0" borderId="23" xfId="0" applyFont="1" applyBorder="1" applyAlignment="1" applyProtection="1">
      <alignment horizontal="center" vertical="center" wrapText="1"/>
    </xf>
    <xf numFmtId="0" fontId="61" fillId="0" borderId="24" xfId="0" applyFont="1" applyBorder="1" applyAlignment="1" applyProtection="1">
      <alignment horizontal="center" vertical="center" wrapText="1"/>
    </xf>
    <xf numFmtId="0" fontId="46" fillId="9" borderId="7" xfId="0" applyFont="1" applyFill="1" applyBorder="1" applyAlignment="1" applyProtection="1">
      <alignment horizontal="center" vertical="center" wrapText="1"/>
    </xf>
    <xf numFmtId="0" fontId="46" fillId="9" borderId="23" xfId="0" applyFont="1" applyFill="1" applyBorder="1" applyAlignment="1" applyProtection="1">
      <alignment horizontal="center" vertical="center" wrapText="1"/>
    </xf>
    <xf numFmtId="0" fontId="46" fillId="9" borderId="24" xfId="0" applyFont="1" applyFill="1" applyBorder="1" applyAlignment="1" applyProtection="1">
      <alignment horizontal="center" vertical="center" wrapText="1"/>
    </xf>
  </cellXfs>
  <cellStyles count="12">
    <cellStyle name="Comma 2" xfId="10" xr:uid="{577167FF-9C00-4A8A-BFAB-2646F28E033A}"/>
    <cellStyle name="Followed Hyperlink" xfId="8" builtinId="9" customBuiltin="1"/>
    <cellStyle name="Heading 1" xfId="1" builtinId="16" customBuiltin="1"/>
    <cellStyle name="Heading 2" xfId="3" builtinId="17" customBuiltin="1"/>
    <cellStyle name="Heading 3" xfId="4" builtinId="18" customBuiltin="1"/>
    <cellStyle name="Heading 4" xfId="2" builtinId="19" customBuiltin="1"/>
    <cellStyle name="Hyperlink" xfId="7" builtinId="8" customBuiltin="1"/>
    <cellStyle name="Normal" xfId="0" builtinId="0" customBuiltin="1"/>
    <cellStyle name="Normal 2" xfId="9" xr:uid="{5BCE58DA-B582-4853-8892-7E6F00B03D76}"/>
    <cellStyle name="Normal 2 2" xfId="11" xr:uid="{9FE04E35-30DF-44E8-88CB-77056A01D3E5}"/>
    <cellStyle name="Table_Details" xfId="6" xr:uid="{00000000-0005-0000-0000-000007000000}"/>
    <cellStyle name="Time" xfId="5" xr:uid="{00000000-0005-0000-0000-000008000000}"/>
  </cellStyles>
  <dxfs count="491">
    <dxf>
      <fill>
        <patternFill patternType="none">
          <bgColor auto="1"/>
        </patternFill>
      </fill>
      <border>
        <left style="thin">
          <color auto="1"/>
        </left>
        <right style="thin">
          <color auto="1"/>
        </right>
        <top style="thin">
          <color auto="1"/>
        </top>
        <bottom style="thin">
          <color auto="1"/>
        </bottom>
        <vertical/>
        <horizontal/>
      </border>
    </dxf>
    <dxf>
      <font>
        <color theme="0"/>
      </font>
    </dxf>
    <dxf>
      <font>
        <condense val="0"/>
        <extend val="0"/>
        <color indexed="42"/>
      </font>
    </dxf>
    <dxf>
      <font>
        <color theme="0"/>
      </font>
      <fill>
        <patternFill patternType="none">
          <bgColor auto="1"/>
        </patternFill>
      </fill>
      <border>
        <left/>
        <right/>
        <top style="thin">
          <color auto="1"/>
        </top>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dxf>
    <dxf>
      <font>
        <color rgb="FFFF0000"/>
      </font>
    </dxf>
    <dxf>
      <font>
        <condense val="0"/>
        <extend val="0"/>
        <color indexed="42"/>
      </font>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z val="9"/>
        <color theme="1"/>
      </font>
      <border>
        <bottom style="thin">
          <color theme="5"/>
        </bottom>
        <vertical/>
        <horizontal/>
      </border>
    </dxf>
    <dxf>
      <font>
        <color theme="1"/>
      </font>
      <border diagonalUp="0" diagonalDown="0">
        <left/>
        <right/>
        <top/>
        <bottom/>
        <vertical/>
        <horizontal/>
      </border>
    </dxf>
    <dxf>
      <font>
        <color theme="1" tint="0.34998626667073579"/>
      </font>
      <fill>
        <patternFill patternType="solid">
          <fgColor theme="0" tint="-0.14996795556505021"/>
          <bgColor theme="2" tint="-9.9948118533890809E-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0"/>
      </font>
      <fill>
        <patternFill>
          <bgColor theme="1" tint="0.24994659260841701"/>
        </patternFill>
      </fill>
      <border>
        <top style="thin">
          <color theme="0"/>
        </top>
        <vertical style="thin">
          <color theme="0"/>
        </vertical>
      </border>
    </dxf>
    <dxf>
      <border>
        <top style="thin">
          <color theme="1" tint="0.34998626667073579"/>
        </top>
        <bottom style="thin">
          <color theme="1" tint="0.34998626667073579"/>
        </bottom>
        <horizontal style="thin">
          <color theme="1" tint="0.34998626667073579"/>
        </horizontal>
      </border>
    </dxf>
  </dxfs>
  <tableStyles count="2" defaultTableStyle="Class Schedule" defaultPivotStyle="PivotStyleMedium15">
    <tableStyle name="Class Schedule" pivot="0" count="5" xr9:uid="{00000000-0011-0000-FFFF-FFFF00000000}">
      <tableStyleElement type="wholeTable" dxfId="490"/>
      <tableStyleElement type="headerRow" dxfId="489"/>
      <tableStyleElement type="totalRow" dxfId="488"/>
      <tableStyleElement type="lastColumn" dxfId="487"/>
      <tableStyleElement type="firstRowStripe" dxfId="486"/>
    </tableStyle>
    <tableStyle name="Class Schedule Slicer" pivot="0" table="0" count="10" xr9:uid="{00000000-0011-0000-FFFF-FFFF01000000}">
      <tableStyleElement type="wholeTable" dxfId="485"/>
      <tableStyleElement type="headerRow" dxfId="484"/>
    </tableStyle>
  </tableStyles>
  <colors>
    <mruColors>
      <color rgb="FF0000CC"/>
      <color rgb="FFFFFFCC"/>
      <color rgb="FF33CC33"/>
      <color rgb="FFFF3300"/>
      <color rgb="FF003300"/>
      <color rgb="FF996633"/>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Regular Work Hours</a:t>
            </a:r>
          </a:p>
        </c:rich>
      </c:tx>
      <c:overlay val="0"/>
      <c:spPr>
        <a:solidFill>
          <a:schemeClr val="accent3">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500662217340751"/>
          <c:y val="3.071929359507965E-2"/>
          <c:w val="0.86125894753335053"/>
          <c:h val="0.801793210117900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WK_SUMMARY!$A$28:$A$36</c15:sqref>
                  </c15:fullRef>
                </c:ext>
              </c:extLst>
              <c:f>(WK_SUMMARY!$A$28,WK_SUMMARY!$A$30,WK_SUMMARY!$A$33:$A$36)</c:f>
              <c:strCache>
                <c:ptCount val="6"/>
                <c:pt idx="0">
                  <c:v>Total IV-D Services</c:v>
                </c:pt>
                <c:pt idx="1">
                  <c:v>Total Non IV-D Services</c:v>
                </c:pt>
                <c:pt idx="2">
                  <c:v>PTO - Paid Time Off</c:v>
                </c:pt>
                <c:pt idx="3">
                  <c:v>ATO - Administrative Time Off</c:v>
                </c:pt>
                <c:pt idx="4">
                  <c:v>S - Sick</c:v>
                </c:pt>
                <c:pt idx="5">
                  <c:v>VTO - Voluntary Time Off</c:v>
                </c:pt>
              </c:strCache>
            </c:strRef>
          </c:cat>
          <c:val>
            <c:numRef>
              <c:extLst>
                <c:ext xmlns:c15="http://schemas.microsoft.com/office/drawing/2012/chart" uri="{02D57815-91ED-43cb-92C2-25804820EDAC}">
                  <c15:fullRef>
                    <c15:sqref>WK_SUMMARY!$C$28:$C$36</c15:sqref>
                  </c15:fullRef>
                </c:ext>
              </c:extLst>
              <c:f>(WK_SUMMARY!$C$28,WK_SUMMARY!$C$30,WK_SUMMARY!$C$33:$C$36)</c:f>
              <c:numCache>
                <c:formatCode>0.00;[Red]0.00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624-429C-86E0-DD8BF985BC4D}"/>
            </c:ext>
          </c:extLst>
        </c:ser>
        <c:dLbls>
          <c:dLblPos val="outEnd"/>
          <c:showLegendKey val="0"/>
          <c:showVal val="1"/>
          <c:showCatName val="0"/>
          <c:showSerName val="0"/>
          <c:showPercent val="0"/>
          <c:showBubbleSize val="0"/>
        </c:dLbls>
        <c:gapWidth val="219"/>
        <c:overlap val="-27"/>
        <c:axId val="544089696"/>
        <c:axId val="544093960"/>
      </c:barChart>
      <c:catAx>
        <c:axId val="54408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093960"/>
        <c:crosses val="autoZero"/>
        <c:auto val="1"/>
        <c:lblAlgn val="ctr"/>
        <c:lblOffset val="100"/>
        <c:noMultiLvlLbl val="0"/>
      </c:catAx>
      <c:valAx>
        <c:axId val="544093960"/>
        <c:scaling>
          <c:orientation val="minMax"/>
        </c:scaling>
        <c:delete val="0"/>
        <c:axPos val="l"/>
        <c:majorGridlines>
          <c:spPr>
            <a:ln w="9525" cap="flat" cmpd="sng" algn="ctr">
              <a:solidFill>
                <a:schemeClr val="tx1">
                  <a:lumMod val="15000"/>
                  <a:lumOff val="85000"/>
                </a:schemeClr>
              </a:solidFill>
              <a:round/>
            </a:ln>
            <a:effectLst/>
          </c:spPr>
        </c:majorGridlines>
        <c:numFmt formatCode="0.00;[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089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Overtime Work Hours</a:t>
            </a:r>
          </a:p>
        </c:rich>
      </c:tx>
      <c:overlay val="0"/>
      <c:spPr>
        <a:solidFill>
          <a:schemeClr val="accent3">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WK_SUMMARY!$A$48:$A$50</c15:sqref>
                  </c15:fullRef>
                </c:ext>
              </c:extLst>
              <c:f>(WK_SUMMARY!$A$48,WK_SUMMARY!$A$50)</c:f>
              <c:strCache>
                <c:ptCount val="2"/>
                <c:pt idx="0">
                  <c:v>Total IV-D Services</c:v>
                </c:pt>
                <c:pt idx="1">
                  <c:v>Non IV-D Services</c:v>
                </c:pt>
              </c:strCache>
            </c:strRef>
          </c:cat>
          <c:val>
            <c:numRef>
              <c:extLst>
                <c:ext xmlns:c15="http://schemas.microsoft.com/office/drawing/2012/chart" uri="{02D57815-91ED-43cb-92C2-25804820EDAC}">
                  <c15:fullRef>
                    <c15:sqref>WK_SUMMARY!$C$48:$C$50</c15:sqref>
                  </c15:fullRef>
                </c:ext>
              </c:extLst>
              <c:f>(WK_SUMMARY!$C$48,WK_SUMMARY!$C$50)</c:f>
              <c:numCache>
                <c:formatCode>0.00;[Red]0.00</c:formatCode>
                <c:ptCount val="2"/>
                <c:pt idx="0">
                  <c:v>0</c:v>
                </c:pt>
                <c:pt idx="1">
                  <c:v>0</c:v>
                </c:pt>
              </c:numCache>
            </c:numRef>
          </c:val>
          <c:extLst>
            <c:ext xmlns:c16="http://schemas.microsoft.com/office/drawing/2014/chart" uri="{C3380CC4-5D6E-409C-BE32-E72D297353CC}">
              <c16:uniqueId val="{00000000-ACC2-42A1-9F42-E8B15F76E5D5}"/>
            </c:ext>
          </c:extLst>
        </c:ser>
        <c:dLbls>
          <c:showLegendKey val="0"/>
          <c:showVal val="0"/>
          <c:showCatName val="0"/>
          <c:showSerName val="0"/>
          <c:showPercent val="0"/>
          <c:showBubbleSize val="0"/>
        </c:dLbls>
        <c:gapWidth val="219"/>
        <c:overlap val="-27"/>
        <c:axId val="544207120"/>
        <c:axId val="544209744"/>
      </c:barChart>
      <c:catAx>
        <c:axId val="54420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209744"/>
        <c:crosses val="autoZero"/>
        <c:auto val="1"/>
        <c:lblAlgn val="ctr"/>
        <c:lblOffset val="100"/>
        <c:noMultiLvlLbl val="0"/>
      </c:catAx>
      <c:valAx>
        <c:axId val="544209744"/>
        <c:scaling>
          <c:orientation val="minMax"/>
        </c:scaling>
        <c:delete val="0"/>
        <c:axPos val="l"/>
        <c:majorGridlines>
          <c:spPr>
            <a:ln w="9525" cap="flat" cmpd="sng" algn="ctr">
              <a:solidFill>
                <a:schemeClr val="tx1">
                  <a:lumMod val="15000"/>
                  <a:lumOff val="85000"/>
                </a:schemeClr>
              </a:solidFill>
              <a:round/>
            </a:ln>
            <a:effectLst/>
          </c:spPr>
        </c:majorGridlines>
        <c:numFmt formatCode="0.00;[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2071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X$15" lockText="1" noThreeD="1"/>
</file>

<file path=xl/ctrlProps/ctrlProp10.xml><?xml version="1.0" encoding="utf-8"?>
<formControlPr xmlns="http://schemas.microsoft.com/office/spreadsheetml/2009/9/main" objectType="CheckBox" fmlaLink="$X$35" lockText="1" noThreeD="1"/>
</file>

<file path=xl/ctrlProps/ctrlProp100.xml><?xml version="1.0" encoding="utf-8"?>
<formControlPr xmlns="http://schemas.microsoft.com/office/spreadsheetml/2009/9/main" objectType="CheckBox" fmlaLink="$X$25" lockText="1" noThreeD="1"/>
</file>

<file path=xl/ctrlProps/ctrlProp101.xml><?xml version="1.0" encoding="utf-8"?>
<formControlPr xmlns="http://schemas.microsoft.com/office/spreadsheetml/2009/9/main" objectType="CheckBox" fmlaLink="$X$26" lockText="1" noThreeD="1"/>
</file>

<file path=xl/ctrlProps/ctrlProp102.xml><?xml version="1.0" encoding="utf-8"?>
<formControlPr xmlns="http://schemas.microsoft.com/office/spreadsheetml/2009/9/main" objectType="CheckBox" fmlaLink="$X$27" lockText="1" noThreeD="1"/>
</file>

<file path=xl/ctrlProps/ctrlProp103.xml><?xml version="1.0" encoding="utf-8"?>
<formControlPr xmlns="http://schemas.microsoft.com/office/spreadsheetml/2009/9/main" objectType="CheckBox" fmlaLink="$X$27" lockText="1" noThreeD="1"/>
</file>

<file path=xl/ctrlProps/ctrlProp104.xml><?xml version="1.0" encoding="utf-8"?>
<formControlPr xmlns="http://schemas.microsoft.com/office/spreadsheetml/2009/9/main" objectType="CheckBox" fmlaLink="$X$26" lockText="1" noThreeD="1"/>
</file>

<file path=xl/ctrlProps/ctrlProp105.xml><?xml version="1.0" encoding="utf-8"?>
<formControlPr xmlns="http://schemas.microsoft.com/office/spreadsheetml/2009/9/main" objectType="CheckBox" fmlaLink="$X$15" lockText="1" noThreeD="1"/>
</file>

<file path=xl/ctrlProps/ctrlProp106.xml><?xml version="1.0" encoding="utf-8"?>
<formControlPr xmlns="http://schemas.microsoft.com/office/spreadsheetml/2009/9/main" objectType="CheckBox" fmlaLink="$X$16" lockText="1" noThreeD="1"/>
</file>

<file path=xl/ctrlProps/ctrlProp107.xml><?xml version="1.0" encoding="utf-8"?>
<formControlPr xmlns="http://schemas.microsoft.com/office/spreadsheetml/2009/9/main" objectType="CheckBox" fmlaLink="$X$28" lockText="1" noThreeD="1"/>
</file>

<file path=xl/ctrlProps/ctrlProp108.xml><?xml version="1.0" encoding="utf-8"?>
<formControlPr xmlns="http://schemas.microsoft.com/office/spreadsheetml/2009/9/main" objectType="CheckBox" fmlaLink="$X$29" lockText="1" noThreeD="1"/>
</file>

<file path=xl/ctrlProps/ctrlProp109.xml><?xml version="1.0" encoding="utf-8"?>
<formControlPr xmlns="http://schemas.microsoft.com/office/spreadsheetml/2009/9/main" objectType="CheckBox" fmlaLink="$X$30" lockText="1" noThreeD="1"/>
</file>

<file path=xl/ctrlProps/ctrlProp11.xml><?xml version="1.0" encoding="utf-8"?>
<formControlPr xmlns="http://schemas.microsoft.com/office/spreadsheetml/2009/9/main" objectType="CheckBox" fmlaLink="$X$36" lockText="1" noThreeD="1"/>
</file>

<file path=xl/ctrlProps/ctrlProp110.xml><?xml version="1.0" encoding="utf-8"?>
<formControlPr xmlns="http://schemas.microsoft.com/office/spreadsheetml/2009/9/main" objectType="CheckBox" fmlaLink="$X$31" lockText="1" noThreeD="1"/>
</file>

<file path=xl/ctrlProps/ctrlProp111.xml><?xml version="1.0" encoding="utf-8"?>
<formControlPr xmlns="http://schemas.microsoft.com/office/spreadsheetml/2009/9/main" objectType="CheckBox" fmlaLink="$X$32" lockText="1" noThreeD="1"/>
</file>

<file path=xl/ctrlProps/ctrlProp112.xml><?xml version="1.0" encoding="utf-8"?>
<formControlPr xmlns="http://schemas.microsoft.com/office/spreadsheetml/2009/9/main" objectType="CheckBox" fmlaLink="$X$33" lockText="1" noThreeD="1"/>
</file>

<file path=xl/ctrlProps/ctrlProp113.xml><?xml version="1.0" encoding="utf-8"?>
<formControlPr xmlns="http://schemas.microsoft.com/office/spreadsheetml/2009/9/main" objectType="CheckBox" fmlaLink="$X$34" lockText="1" noThreeD="1"/>
</file>

<file path=xl/ctrlProps/ctrlProp114.xml><?xml version="1.0" encoding="utf-8"?>
<formControlPr xmlns="http://schemas.microsoft.com/office/spreadsheetml/2009/9/main" objectType="CheckBox" fmlaLink="$X$35" lockText="1" noThreeD="1"/>
</file>

<file path=xl/ctrlProps/ctrlProp115.xml><?xml version="1.0" encoding="utf-8"?>
<formControlPr xmlns="http://schemas.microsoft.com/office/spreadsheetml/2009/9/main" objectType="CheckBox" fmlaLink="$X$36" lockText="1" noThreeD="1"/>
</file>

<file path=xl/ctrlProps/ctrlProp116.xml><?xml version="1.0" encoding="utf-8"?>
<formControlPr xmlns="http://schemas.microsoft.com/office/spreadsheetml/2009/9/main" objectType="CheckBox" fmlaLink="$X$37" lockText="1" noThreeD="1"/>
</file>

<file path=xl/ctrlProps/ctrlProp117.xml><?xml version="1.0" encoding="utf-8"?>
<formControlPr xmlns="http://schemas.microsoft.com/office/spreadsheetml/2009/9/main" objectType="CheckBox" fmlaLink="$X$38" lockText="1" noThreeD="1"/>
</file>

<file path=xl/ctrlProps/ctrlProp118.xml><?xml version="1.0" encoding="utf-8"?>
<formControlPr xmlns="http://schemas.microsoft.com/office/spreadsheetml/2009/9/main" objectType="CheckBox" fmlaLink="$X$39" lockText="1" noThreeD="1"/>
</file>

<file path=xl/ctrlProps/ctrlProp119.xml><?xml version="1.0" encoding="utf-8"?>
<formControlPr xmlns="http://schemas.microsoft.com/office/spreadsheetml/2009/9/main" objectType="CheckBox" fmlaLink="$X$40" lockText="1" noThreeD="1"/>
</file>

<file path=xl/ctrlProps/ctrlProp12.xml><?xml version="1.0" encoding="utf-8"?>
<formControlPr xmlns="http://schemas.microsoft.com/office/spreadsheetml/2009/9/main" objectType="CheckBox" fmlaLink="$X$37" lockText="1" noThreeD="1"/>
</file>

<file path=xl/ctrlProps/ctrlProp120.xml><?xml version="1.0" encoding="utf-8"?>
<formControlPr xmlns="http://schemas.microsoft.com/office/spreadsheetml/2009/9/main" objectType="CheckBox" fmlaLink="$X$41" lockText="1" noThreeD="1"/>
</file>

<file path=xl/ctrlProps/ctrlProp121.xml><?xml version="1.0" encoding="utf-8"?>
<formControlPr xmlns="http://schemas.microsoft.com/office/spreadsheetml/2009/9/main" objectType="CheckBox" fmlaLink="$X$42" lockText="1" noThreeD="1"/>
</file>

<file path=xl/ctrlProps/ctrlProp122.xml><?xml version="1.0" encoding="utf-8"?>
<formControlPr xmlns="http://schemas.microsoft.com/office/spreadsheetml/2009/9/main" objectType="CheckBox" fmlaLink="$X$43" lockText="1" noThreeD="1"/>
</file>

<file path=xl/ctrlProps/ctrlProp123.xml><?xml version="1.0" encoding="utf-8"?>
<formControlPr xmlns="http://schemas.microsoft.com/office/spreadsheetml/2009/9/main" objectType="CheckBox" fmlaLink="$X$44" lockText="1" noThreeD="1"/>
</file>

<file path=xl/ctrlProps/ctrlProp124.xml><?xml version="1.0" encoding="utf-8"?>
<formControlPr xmlns="http://schemas.microsoft.com/office/spreadsheetml/2009/9/main" objectType="CheckBox" fmlaLink="$X$45" lockText="1" noThreeD="1"/>
</file>

<file path=xl/ctrlProps/ctrlProp125.xml><?xml version="1.0" encoding="utf-8"?>
<formControlPr xmlns="http://schemas.microsoft.com/office/spreadsheetml/2009/9/main" objectType="CheckBox" fmlaLink="$X$46" lockText="1" noThreeD="1"/>
</file>

<file path=xl/ctrlProps/ctrlProp126.xml><?xml version="1.0" encoding="utf-8"?>
<formControlPr xmlns="http://schemas.microsoft.com/office/spreadsheetml/2009/9/main" objectType="CheckBox" fmlaLink="$X$47" lockText="1" noThreeD="1"/>
</file>

<file path=xl/ctrlProps/ctrlProp127.xml><?xml version="1.0" encoding="utf-8"?>
<formControlPr xmlns="http://schemas.microsoft.com/office/spreadsheetml/2009/9/main" objectType="CheckBox" fmlaLink="$X$48" lockText="1" noThreeD="1"/>
</file>

<file path=xl/ctrlProps/ctrlProp128.xml><?xml version="1.0" encoding="utf-8"?>
<formControlPr xmlns="http://schemas.microsoft.com/office/spreadsheetml/2009/9/main" objectType="CheckBox" fmlaLink="$X$49" lockText="1" noThreeD="1"/>
</file>

<file path=xl/ctrlProps/ctrlProp129.xml><?xml version="1.0" encoding="utf-8"?>
<formControlPr xmlns="http://schemas.microsoft.com/office/spreadsheetml/2009/9/main" objectType="CheckBox" fmlaLink="$X$50" lockText="1" noThreeD="1"/>
</file>

<file path=xl/ctrlProps/ctrlProp13.xml><?xml version="1.0" encoding="utf-8"?>
<formControlPr xmlns="http://schemas.microsoft.com/office/spreadsheetml/2009/9/main" objectType="CheckBox" fmlaLink="$X$38" lockText="1" noThreeD="1"/>
</file>

<file path=xl/ctrlProps/ctrlProp130.xml><?xml version="1.0" encoding="utf-8"?>
<formControlPr xmlns="http://schemas.microsoft.com/office/spreadsheetml/2009/9/main" objectType="CheckBox" fmlaLink="$X$51" lockText="1" noThreeD="1"/>
</file>

<file path=xl/ctrlProps/ctrlProp131.xml><?xml version="1.0" encoding="utf-8"?>
<formControlPr xmlns="http://schemas.microsoft.com/office/spreadsheetml/2009/9/main" objectType="CheckBox" fmlaLink="$X$52" lockText="1" noThreeD="1"/>
</file>

<file path=xl/ctrlProps/ctrlProp132.xml><?xml version="1.0" encoding="utf-8"?>
<formControlPr xmlns="http://schemas.microsoft.com/office/spreadsheetml/2009/9/main" objectType="CheckBox" fmlaLink="$X$53" lockText="1" noThreeD="1"/>
</file>

<file path=xl/ctrlProps/ctrlProp133.xml><?xml version="1.0" encoding="utf-8"?>
<formControlPr xmlns="http://schemas.microsoft.com/office/spreadsheetml/2009/9/main" objectType="CheckBox" fmlaLink="$X$54" lockText="1" noThreeD="1"/>
</file>

<file path=xl/ctrlProps/ctrlProp134.xml><?xml version="1.0" encoding="utf-8"?>
<formControlPr xmlns="http://schemas.microsoft.com/office/spreadsheetml/2009/9/main" objectType="CheckBox" fmlaLink="$X$55" lockText="1" noThreeD="1"/>
</file>

<file path=xl/ctrlProps/ctrlProp135.xml><?xml version="1.0" encoding="utf-8"?>
<formControlPr xmlns="http://schemas.microsoft.com/office/spreadsheetml/2009/9/main" objectType="CheckBox" fmlaLink="$X$56" lockText="1" noThreeD="1"/>
</file>

<file path=xl/ctrlProps/ctrlProp136.xml><?xml version="1.0" encoding="utf-8"?>
<formControlPr xmlns="http://schemas.microsoft.com/office/spreadsheetml/2009/9/main" objectType="CheckBox" fmlaLink="$X$57" lockText="1" noThreeD="1"/>
</file>

<file path=xl/ctrlProps/ctrlProp137.xml><?xml version="1.0" encoding="utf-8"?>
<formControlPr xmlns="http://schemas.microsoft.com/office/spreadsheetml/2009/9/main" objectType="CheckBox" fmlaLink="$X$58" lockText="1" noThreeD="1"/>
</file>

<file path=xl/ctrlProps/ctrlProp138.xml><?xml version="1.0" encoding="utf-8"?>
<formControlPr xmlns="http://schemas.microsoft.com/office/spreadsheetml/2009/9/main" objectType="CheckBox" fmlaLink="$X$59" lockText="1" noThreeD="1"/>
</file>

<file path=xl/ctrlProps/ctrlProp139.xml><?xml version="1.0" encoding="utf-8"?>
<formControlPr xmlns="http://schemas.microsoft.com/office/spreadsheetml/2009/9/main" objectType="CheckBox" fmlaLink="$X$60" lockText="1" noThreeD="1"/>
</file>

<file path=xl/ctrlProps/ctrlProp14.xml><?xml version="1.0" encoding="utf-8"?>
<formControlPr xmlns="http://schemas.microsoft.com/office/spreadsheetml/2009/9/main" objectType="CheckBox" fmlaLink="$X$39" lockText="1" noThreeD="1"/>
</file>

<file path=xl/ctrlProps/ctrlProp140.xml><?xml version="1.0" encoding="utf-8"?>
<formControlPr xmlns="http://schemas.microsoft.com/office/spreadsheetml/2009/9/main" objectType="CheckBox" fmlaLink="$X$61" lockText="1" noThreeD="1"/>
</file>

<file path=xl/ctrlProps/ctrlProp141.xml><?xml version="1.0" encoding="utf-8"?>
<formControlPr xmlns="http://schemas.microsoft.com/office/spreadsheetml/2009/9/main" objectType="CheckBox" fmlaLink="$X$62" lockText="1" noThreeD="1"/>
</file>

<file path=xl/ctrlProps/ctrlProp142.xml><?xml version="1.0" encoding="utf-8"?>
<formControlPr xmlns="http://schemas.microsoft.com/office/spreadsheetml/2009/9/main" objectType="CheckBox" fmlaLink="$X$63" lockText="1" noThreeD="1"/>
</file>

<file path=xl/ctrlProps/ctrlProp143.xml><?xml version="1.0" encoding="utf-8"?>
<formControlPr xmlns="http://schemas.microsoft.com/office/spreadsheetml/2009/9/main" objectType="CheckBox" fmlaLink="$Y$16" lockText="1" noThreeD="1"/>
</file>

<file path=xl/ctrlProps/ctrlProp144.xml><?xml version="1.0" encoding="utf-8"?>
<formControlPr xmlns="http://schemas.microsoft.com/office/spreadsheetml/2009/9/main" objectType="CheckBox" fmlaLink="$X$17" lockText="1" noThreeD="1"/>
</file>

<file path=xl/ctrlProps/ctrlProp145.xml><?xml version="1.0" encoding="utf-8"?>
<formControlPr xmlns="http://schemas.microsoft.com/office/spreadsheetml/2009/9/main" objectType="CheckBox" fmlaLink="$X$18" lockText="1" noThreeD="1"/>
</file>

<file path=xl/ctrlProps/ctrlProp146.xml><?xml version="1.0" encoding="utf-8"?>
<formControlPr xmlns="http://schemas.microsoft.com/office/spreadsheetml/2009/9/main" objectType="CheckBox" fmlaLink="$X$19" lockText="1" noThreeD="1"/>
</file>

<file path=xl/ctrlProps/ctrlProp147.xml><?xml version="1.0" encoding="utf-8"?>
<formControlPr xmlns="http://schemas.microsoft.com/office/spreadsheetml/2009/9/main" objectType="CheckBox" fmlaLink="$X$20" lockText="1" noThreeD="1"/>
</file>

<file path=xl/ctrlProps/ctrlProp148.xml><?xml version="1.0" encoding="utf-8"?>
<formControlPr xmlns="http://schemas.microsoft.com/office/spreadsheetml/2009/9/main" objectType="CheckBox" fmlaLink="$X$21" lockText="1" noThreeD="1"/>
</file>

<file path=xl/ctrlProps/ctrlProp149.xml><?xml version="1.0" encoding="utf-8"?>
<formControlPr xmlns="http://schemas.microsoft.com/office/spreadsheetml/2009/9/main" objectType="CheckBox" fmlaLink="$X$22" lockText="1" noThreeD="1"/>
</file>

<file path=xl/ctrlProps/ctrlProp15.xml><?xml version="1.0" encoding="utf-8"?>
<formControlPr xmlns="http://schemas.microsoft.com/office/spreadsheetml/2009/9/main" objectType="CheckBox" fmlaLink="$X$40" lockText="1" noThreeD="1"/>
</file>

<file path=xl/ctrlProps/ctrlProp150.xml><?xml version="1.0" encoding="utf-8"?>
<formControlPr xmlns="http://schemas.microsoft.com/office/spreadsheetml/2009/9/main" objectType="CheckBox" fmlaLink="$X$24" lockText="1" noThreeD="1"/>
</file>

<file path=xl/ctrlProps/ctrlProp151.xml><?xml version="1.0" encoding="utf-8"?>
<formControlPr xmlns="http://schemas.microsoft.com/office/spreadsheetml/2009/9/main" objectType="CheckBox" fmlaLink="$X$23" lockText="1" noThreeD="1"/>
</file>

<file path=xl/ctrlProps/ctrlProp152.xml><?xml version="1.0" encoding="utf-8"?>
<formControlPr xmlns="http://schemas.microsoft.com/office/spreadsheetml/2009/9/main" objectType="CheckBox" fmlaLink="$X$25" lockText="1" noThreeD="1"/>
</file>

<file path=xl/ctrlProps/ctrlProp153.xml><?xml version="1.0" encoding="utf-8"?>
<formControlPr xmlns="http://schemas.microsoft.com/office/spreadsheetml/2009/9/main" objectType="CheckBox" fmlaLink="$X$26" lockText="1" noThreeD="1"/>
</file>

<file path=xl/ctrlProps/ctrlProp154.xml><?xml version="1.0" encoding="utf-8"?>
<formControlPr xmlns="http://schemas.microsoft.com/office/spreadsheetml/2009/9/main" objectType="CheckBox" fmlaLink="$X$27" lockText="1" noThreeD="1"/>
</file>

<file path=xl/ctrlProps/ctrlProp155.xml><?xml version="1.0" encoding="utf-8"?>
<formControlPr xmlns="http://schemas.microsoft.com/office/spreadsheetml/2009/9/main" objectType="CheckBox" fmlaLink="$X$27" lockText="1" noThreeD="1"/>
</file>

<file path=xl/ctrlProps/ctrlProp156.xml><?xml version="1.0" encoding="utf-8"?>
<formControlPr xmlns="http://schemas.microsoft.com/office/spreadsheetml/2009/9/main" objectType="CheckBox" fmlaLink="$X$26" lockText="1" noThreeD="1"/>
</file>

<file path=xl/ctrlProps/ctrlProp157.xml><?xml version="1.0" encoding="utf-8"?>
<formControlPr xmlns="http://schemas.microsoft.com/office/spreadsheetml/2009/9/main" objectType="CheckBox" fmlaLink="$X$15" lockText="1" noThreeD="1"/>
</file>

<file path=xl/ctrlProps/ctrlProp158.xml><?xml version="1.0" encoding="utf-8"?>
<formControlPr xmlns="http://schemas.microsoft.com/office/spreadsheetml/2009/9/main" objectType="CheckBox" fmlaLink="$X$16" lockText="1" noThreeD="1"/>
</file>

<file path=xl/ctrlProps/ctrlProp159.xml><?xml version="1.0" encoding="utf-8"?>
<formControlPr xmlns="http://schemas.microsoft.com/office/spreadsheetml/2009/9/main" objectType="CheckBox" fmlaLink="$X$28" lockText="1" noThreeD="1"/>
</file>

<file path=xl/ctrlProps/ctrlProp16.xml><?xml version="1.0" encoding="utf-8"?>
<formControlPr xmlns="http://schemas.microsoft.com/office/spreadsheetml/2009/9/main" objectType="CheckBox" fmlaLink="$X$41" lockText="1" noThreeD="1"/>
</file>

<file path=xl/ctrlProps/ctrlProp160.xml><?xml version="1.0" encoding="utf-8"?>
<formControlPr xmlns="http://schemas.microsoft.com/office/spreadsheetml/2009/9/main" objectType="CheckBox" fmlaLink="$X$29" lockText="1" noThreeD="1"/>
</file>

<file path=xl/ctrlProps/ctrlProp161.xml><?xml version="1.0" encoding="utf-8"?>
<formControlPr xmlns="http://schemas.microsoft.com/office/spreadsheetml/2009/9/main" objectType="CheckBox" fmlaLink="$X$30" lockText="1" noThreeD="1"/>
</file>

<file path=xl/ctrlProps/ctrlProp162.xml><?xml version="1.0" encoding="utf-8"?>
<formControlPr xmlns="http://schemas.microsoft.com/office/spreadsheetml/2009/9/main" objectType="CheckBox" fmlaLink="$X$31" lockText="1" noThreeD="1"/>
</file>

<file path=xl/ctrlProps/ctrlProp163.xml><?xml version="1.0" encoding="utf-8"?>
<formControlPr xmlns="http://schemas.microsoft.com/office/spreadsheetml/2009/9/main" objectType="CheckBox" fmlaLink="$X$32" lockText="1" noThreeD="1"/>
</file>

<file path=xl/ctrlProps/ctrlProp164.xml><?xml version="1.0" encoding="utf-8"?>
<formControlPr xmlns="http://schemas.microsoft.com/office/spreadsheetml/2009/9/main" objectType="CheckBox" fmlaLink="$X$33" lockText="1" noThreeD="1"/>
</file>

<file path=xl/ctrlProps/ctrlProp165.xml><?xml version="1.0" encoding="utf-8"?>
<formControlPr xmlns="http://schemas.microsoft.com/office/spreadsheetml/2009/9/main" objectType="CheckBox" fmlaLink="$X$34" lockText="1" noThreeD="1"/>
</file>

<file path=xl/ctrlProps/ctrlProp166.xml><?xml version="1.0" encoding="utf-8"?>
<formControlPr xmlns="http://schemas.microsoft.com/office/spreadsheetml/2009/9/main" objectType="CheckBox" fmlaLink="$X$35" lockText="1" noThreeD="1"/>
</file>

<file path=xl/ctrlProps/ctrlProp167.xml><?xml version="1.0" encoding="utf-8"?>
<formControlPr xmlns="http://schemas.microsoft.com/office/spreadsheetml/2009/9/main" objectType="CheckBox" fmlaLink="$X$36" lockText="1" noThreeD="1"/>
</file>

<file path=xl/ctrlProps/ctrlProp168.xml><?xml version="1.0" encoding="utf-8"?>
<formControlPr xmlns="http://schemas.microsoft.com/office/spreadsheetml/2009/9/main" objectType="CheckBox" fmlaLink="$X$37" lockText="1" noThreeD="1"/>
</file>

<file path=xl/ctrlProps/ctrlProp169.xml><?xml version="1.0" encoding="utf-8"?>
<formControlPr xmlns="http://schemas.microsoft.com/office/spreadsheetml/2009/9/main" objectType="CheckBox" fmlaLink="$X$38" lockText="1" noThreeD="1"/>
</file>

<file path=xl/ctrlProps/ctrlProp17.xml><?xml version="1.0" encoding="utf-8"?>
<formControlPr xmlns="http://schemas.microsoft.com/office/spreadsheetml/2009/9/main" objectType="CheckBox" fmlaLink="$X$42" lockText="1" noThreeD="1"/>
</file>

<file path=xl/ctrlProps/ctrlProp170.xml><?xml version="1.0" encoding="utf-8"?>
<formControlPr xmlns="http://schemas.microsoft.com/office/spreadsheetml/2009/9/main" objectType="CheckBox" fmlaLink="$X$39" lockText="1" noThreeD="1"/>
</file>

<file path=xl/ctrlProps/ctrlProp171.xml><?xml version="1.0" encoding="utf-8"?>
<formControlPr xmlns="http://schemas.microsoft.com/office/spreadsheetml/2009/9/main" objectType="CheckBox" fmlaLink="$X$40" lockText="1" noThreeD="1"/>
</file>

<file path=xl/ctrlProps/ctrlProp172.xml><?xml version="1.0" encoding="utf-8"?>
<formControlPr xmlns="http://schemas.microsoft.com/office/spreadsheetml/2009/9/main" objectType="CheckBox" fmlaLink="$X$41" lockText="1" noThreeD="1"/>
</file>

<file path=xl/ctrlProps/ctrlProp173.xml><?xml version="1.0" encoding="utf-8"?>
<formControlPr xmlns="http://schemas.microsoft.com/office/spreadsheetml/2009/9/main" objectType="CheckBox" fmlaLink="$X$42" lockText="1" noThreeD="1"/>
</file>

<file path=xl/ctrlProps/ctrlProp174.xml><?xml version="1.0" encoding="utf-8"?>
<formControlPr xmlns="http://schemas.microsoft.com/office/spreadsheetml/2009/9/main" objectType="CheckBox" fmlaLink="$X$43" lockText="1" noThreeD="1"/>
</file>

<file path=xl/ctrlProps/ctrlProp175.xml><?xml version="1.0" encoding="utf-8"?>
<formControlPr xmlns="http://schemas.microsoft.com/office/spreadsheetml/2009/9/main" objectType="CheckBox" fmlaLink="$X$44" lockText="1" noThreeD="1"/>
</file>

<file path=xl/ctrlProps/ctrlProp176.xml><?xml version="1.0" encoding="utf-8"?>
<formControlPr xmlns="http://schemas.microsoft.com/office/spreadsheetml/2009/9/main" objectType="CheckBox" fmlaLink="$X$45" lockText="1" noThreeD="1"/>
</file>

<file path=xl/ctrlProps/ctrlProp177.xml><?xml version="1.0" encoding="utf-8"?>
<formControlPr xmlns="http://schemas.microsoft.com/office/spreadsheetml/2009/9/main" objectType="CheckBox" fmlaLink="$X$46" lockText="1" noThreeD="1"/>
</file>

<file path=xl/ctrlProps/ctrlProp178.xml><?xml version="1.0" encoding="utf-8"?>
<formControlPr xmlns="http://schemas.microsoft.com/office/spreadsheetml/2009/9/main" objectType="CheckBox" fmlaLink="$X$47" lockText="1" noThreeD="1"/>
</file>

<file path=xl/ctrlProps/ctrlProp179.xml><?xml version="1.0" encoding="utf-8"?>
<formControlPr xmlns="http://schemas.microsoft.com/office/spreadsheetml/2009/9/main" objectType="CheckBox" fmlaLink="$X$48" lockText="1" noThreeD="1"/>
</file>

<file path=xl/ctrlProps/ctrlProp18.xml><?xml version="1.0" encoding="utf-8"?>
<formControlPr xmlns="http://schemas.microsoft.com/office/spreadsheetml/2009/9/main" objectType="CheckBox" fmlaLink="$X$43" lockText="1" noThreeD="1"/>
</file>

<file path=xl/ctrlProps/ctrlProp180.xml><?xml version="1.0" encoding="utf-8"?>
<formControlPr xmlns="http://schemas.microsoft.com/office/spreadsheetml/2009/9/main" objectType="CheckBox" fmlaLink="$X$49" lockText="1" noThreeD="1"/>
</file>

<file path=xl/ctrlProps/ctrlProp181.xml><?xml version="1.0" encoding="utf-8"?>
<formControlPr xmlns="http://schemas.microsoft.com/office/spreadsheetml/2009/9/main" objectType="CheckBox" fmlaLink="$X$50" lockText="1" noThreeD="1"/>
</file>

<file path=xl/ctrlProps/ctrlProp182.xml><?xml version="1.0" encoding="utf-8"?>
<formControlPr xmlns="http://schemas.microsoft.com/office/spreadsheetml/2009/9/main" objectType="CheckBox" fmlaLink="$X$51" lockText="1" noThreeD="1"/>
</file>

<file path=xl/ctrlProps/ctrlProp183.xml><?xml version="1.0" encoding="utf-8"?>
<formControlPr xmlns="http://schemas.microsoft.com/office/spreadsheetml/2009/9/main" objectType="CheckBox" fmlaLink="$X$52" lockText="1" noThreeD="1"/>
</file>

<file path=xl/ctrlProps/ctrlProp184.xml><?xml version="1.0" encoding="utf-8"?>
<formControlPr xmlns="http://schemas.microsoft.com/office/spreadsheetml/2009/9/main" objectType="CheckBox" fmlaLink="$X$53" lockText="1" noThreeD="1"/>
</file>

<file path=xl/ctrlProps/ctrlProp185.xml><?xml version="1.0" encoding="utf-8"?>
<formControlPr xmlns="http://schemas.microsoft.com/office/spreadsheetml/2009/9/main" objectType="CheckBox" fmlaLink="$X$54" lockText="1" noThreeD="1"/>
</file>

<file path=xl/ctrlProps/ctrlProp186.xml><?xml version="1.0" encoding="utf-8"?>
<formControlPr xmlns="http://schemas.microsoft.com/office/spreadsheetml/2009/9/main" objectType="CheckBox" fmlaLink="$X$55" lockText="1" noThreeD="1"/>
</file>

<file path=xl/ctrlProps/ctrlProp187.xml><?xml version="1.0" encoding="utf-8"?>
<formControlPr xmlns="http://schemas.microsoft.com/office/spreadsheetml/2009/9/main" objectType="CheckBox" fmlaLink="$X$56" lockText="1" noThreeD="1"/>
</file>

<file path=xl/ctrlProps/ctrlProp188.xml><?xml version="1.0" encoding="utf-8"?>
<formControlPr xmlns="http://schemas.microsoft.com/office/spreadsheetml/2009/9/main" objectType="CheckBox" fmlaLink="$X$57" lockText="1" noThreeD="1"/>
</file>

<file path=xl/ctrlProps/ctrlProp189.xml><?xml version="1.0" encoding="utf-8"?>
<formControlPr xmlns="http://schemas.microsoft.com/office/spreadsheetml/2009/9/main" objectType="CheckBox" fmlaLink="$X$58" lockText="1" noThreeD="1"/>
</file>

<file path=xl/ctrlProps/ctrlProp19.xml><?xml version="1.0" encoding="utf-8"?>
<formControlPr xmlns="http://schemas.microsoft.com/office/spreadsheetml/2009/9/main" objectType="CheckBox" fmlaLink="$X$44" lockText="1" noThreeD="1"/>
</file>

<file path=xl/ctrlProps/ctrlProp190.xml><?xml version="1.0" encoding="utf-8"?>
<formControlPr xmlns="http://schemas.microsoft.com/office/spreadsheetml/2009/9/main" objectType="CheckBox" fmlaLink="$X$59" lockText="1" noThreeD="1"/>
</file>

<file path=xl/ctrlProps/ctrlProp191.xml><?xml version="1.0" encoding="utf-8"?>
<formControlPr xmlns="http://schemas.microsoft.com/office/spreadsheetml/2009/9/main" objectType="CheckBox" fmlaLink="$X$60" lockText="1" noThreeD="1"/>
</file>

<file path=xl/ctrlProps/ctrlProp192.xml><?xml version="1.0" encoding="utf-8"?>
<formControlPr xmlns="http://schemas.microsoft.com/office/spreadsheetml/2009/9/main" objectType="CheckBox" fmlaLink="$X$61" lockText="1" noThreeD="1"/>
</file>

<file path=xl/ctrlProps/ctrlProp193.xml><?xml version="1.0" encoding="utf-8"?>
<formControlPr xmlns="http://schemas.microsoft.com/office/spreadsheetml/2009/9/main" objectType="CheckBox" fmlaLink="$X$62" lockText="1" noThreeD="1"/>
</file>

<file path=xl/ctrlProps/ctrlProp194.xml><?xml version="1.0" encoding="utf-8"?>
<formControlPr xmlns="http://schemas.microsoft.com/office/spreadsheetml/2009/9/main" objectType="CheckBox" fmlaLink="$X$63" lockText="1" noThreeD="1"/>
</file>

<file path=xl/ctrlProps/ctrlProp195.xml><?xml version="1.0" encoding="utf-8"?>
<formControlPr xmlns="http://schemas.microsoft.com/office/spreadsheetml/2009/9/main" objectType="CheckBox" fmlaLink="$Y$16" lockText="1" noThreeD="1"/>
</file>

<file path=xl/ctrlProps/ctrlProp196.xml><?xml version="1.0" encoding="utf-8"?>
<formControlPr xmlns="http://schemas.microsoft.com/office/spreadsheetml/2009/9/main" objectType="CheckBox" fmlaLink="$X$17" lockText="1" noThreeD="1"/>
</file>

<file path=xl/ctrlProps/ctrlProp197.xml><?xml version="1.0" encoding="utf-8"?>
<formControlPr xmlns="http://schemas.microsoft.com/office/spreadsheetml/2009/9/main" objectType="CheckBox" fmlaLink="$X$18" lockText="1" noThreeD="1"/>
</file>

<file path=xl/ctrlProps/ctrlProp198.xml><?xml version="1.0" encoding="utf-8"?>
<formControlPr xmlns="http://schemas.microsoft.com/office/spreadsheetml/2009/9/main" objectType="CheckBox" fmlaLink="$X$19" lockText="1" noThreeD="1"/>
</file>

<file path=xl/ctrlProps/ctrlProp199.xml><?xml version="1.0" encoding="utf-8"?>
<formControlPr xmlns="http://schemas.microsoft.com/office/spreadsheetml/2009/9/main" objectType="CheckBox" fmlaLink="$X$20" lockText="1" noThreeD="1"/>
</file>

<file path=xl/ctrlProps/ctrlProp2.xml><?xml version="1.0" encoding="utf-8"?>
<formControlPr xmlns="http://schemas.microsoft.com/office/spreadsheetml/2009/9/main" objectType="CheckBox" fmlaLink="$X$16" lockText="1" noThreeD="1"/>
</file>

<file path=xl/ctrlProps/ctrlProp20.xml><?xml version="1.0" encoding="utf-8"?>
<formControlPr xmlns="http://schemas.microsoft.com/office/spreadsheetml/2009/9/main" objectType="CheckBox" fmlaLink="$X$45" lockText="1" noThreeD="1"/>
</file>

<file path=xl/ctrlProps/ctrlProp200.xml><?xml version="1.0" encoding="utf-8"?>
<formControlPr xmlns="http://schemas.microsoft.com/office/spreadsheetml/2009/9/main" objectType="CheckBox" fmlaLink="$X$21" lockText="1" noThreeD="1"/>
</file>

<file path=xl/ctrlProps/ctrlProp201.xml><?xml version="1.0" encoding="utf-8"?>
<formControlPr xmlns="http://schemas.microsoft.com/office/spreadsheetml/2009/9/main" objectType="CheckBox" fmlaLink="$X$22" lockText="1" noThreeD="1"/>
</file>

<file path=xl/ctrlProps/ctrlProp202.xml><?xml version="1.0" encoding="utf-8"?>
<formControlPr xmlns="http://schemas.microsoft.com/office/spreadsheetml/2009/9/main" objectType="CheckBox" fmlaLink="$X$24" lockText="1" noThreeD="1"/>
</file>

<file path=xl/ctrlProps/ctrlProp203.xml><?xml version="1.0" encoding="utf-8"?>
<formControlPr xmlns="http://schemas.microsoft.com/office/spreadsheetml/2009/9/main" objectType="CheckBox" fmlaLink="$X$23" lockText="1" noThreeD="1"/>
</file>

<file path=xl/ctrlProps/ctrlProp204.xml><?xml version="1.0" encoding="utf-8"?>
<formControlPr xmlns="http://schemas.microsoft.com/office/spreadsheetml/2009/9/main" objectType="CheckBox" fmlaLink="$X$25" lockText="1" noThreeD="1"/>
</file>

<file path=xl/ctrlProps/ctrlProp205.xml><?xml version="1.0" encoding="utf-8"?>
<formControlPr xmlns="http://schemas.microsoft.com/office/spreadsheetml/2009/9/main" objectType="CheckBox" fmlaLink="$X$26" lockText="1" noThreeD="1"/>
</file>

<file path=xl/ctrlProps/ctrlProp206.xml><?xml version="1.0" encoding="utf-8"?>
<formControlPr xmlns="http://schemas.microsoft.com/office/spreadsheetml/2009/9/main" objectType="CheckBox" fmlaLink="$X$27" lockText="1" noThreeD="1"/>
</file>

<file path=xl/ctrlProps/ctrlProp207.xml><?xml version="1.0" encoding="utf-8"?>
<formControlPr xmlns="http://schemas.microsoft.com/office/spreadsheetml/2009/9/main" objectType="CheckBox" fmlaLink="$X$27" lockText="1" noThreeD="1"/>
</file>

<file path=xl/ctrlProps/ctrlProp208.xml><?xml version="1.0" encoding="utf-8"?>
<formControlPr xmlns="http://schemas.microsoft.com/office/spreadsheetml/2009/9/main" objectType="CheckBox" fmlaLink="$X$26" lockText="1" noThreeD="1"/>
</file>

<file path=xl/ctrlProps/ctrlProp209.xml><?xml version="1.0" encoding="utf-8"?>
<formControlPr xmlns="http://schemas.microsoft.com/office/spreadsheetml/2009/9/main" objectType="CheckBox" fmlaLink="$X$15" lockText="1" noThreeD="1"/>
</file>

<file path=xl/ctrlProps/ctrlProp21.xml><?xml version="1.0" encoding="utf-8"?>
<formControlPr xmlns="http://schemas.microsoft.com/office/spreadsheetml/2009/9/main" objectType="CheckBox" fmlaLink="$X$46" lockText="1" noThreeD="1"/>
</file>

<file path=xl/ctrlProps/ctrlProp210.xml><?xml version="1.0" encoding="utf-8"?>
<formControlPr xmlns="http://schemas.microsoft.com/office/spreadsheetml/2009/9/main" objectType="CheckBox" fmlaLink="$X$16" lockText="1" noThreeD="1"/>
</file>

<file path=xl/ctrlProps/ctrlProp211.xml><?xml version="1.0" encoding="utf-8"?>
<formControlPr xmlns="http://schemas.microsoft.com/office/spreadsheetml/2009/9/main" objectType="CheckBox" fmlaLink="$X$28" lockText="1" noThreeD="1"/>
</file>

<file path=xl/ctrlProps/ctrlProp212.xml><?xml version="1.0" encoding="utf-8"?>
<formControlPr xmlns="http://schemas.microsoft.com/office/spreadsheetml/2009/9/main" objectType="CheckBox" fmlaLink="$X$29" lockText="1" noThreeD="1"/>
</file>

<file path=xl/ctrlProps/ctrlProp213.xml><?xml version="1.0" encoding="utf-8"?>
<formControlPr xmlns="http://schemas.microsoft.com/office/spreadsheetml/2009/9/main" objectType="CheckBox" fmlaLink="$X$30" lockText="1" noThreeD="1"/>
</file>

<file path=xl/ctrlProps/ctrlProp214.xml><?xml version="1.0" encoding="utf-8"?>
<formControlPr xmlns="http://schemas.microsoft.com/office/spreadsheetml/2009/9/main" objectType="CheckBox" fmlaLink="$X$31" lockText="1" noThreeD="1"/>
</file>

<file path=xl/ctrlProps/ctrlProp215.xml><?xml version="1.0" encoding="utf-8"?>
<formControlPr xmlns="http://schemas.microsoft.com/office/spreadsheetml/2009/9/main" objectType="CheckBox" fmlaLink="$X$32" lockText="1" noThreeD="1"/>
</file>

<file path=xl/ctrlProps/ctrlProp216.xml><?xml version="1.0" encoding="utf-8"?>
<formControlPr xmlns="http://schemas.microsoft.com/office/spreadsheetml/2009/9/main" objectType="CheckBox" fmlaLink="$X$33" lockText="1" noThreeD="1"/>
</file>

<file path=xl/ctrlProps/ctrlProp217.xml><?xml version="1.0" encoding="utf-8"?>
<formControlPr xmlns="http://schemas.microsoft.com/office/spreadsheetml/2009/9/main" objectType="CheckBox" fmlaLink="$X$34" lockText="1" noThreeD="1"/>
</file>

<file path=xl/ctrlProps/ctrlProp218.xml><?xml version="1.0" encoding="utf-8"?>
<formControlPr xmlns="http://schemas.microsoft.com/office/spreadsheetml/2009/9/main" objectType="CheckBox" fmlaLink="$X$35" lockText="1" noThreeD="1"/>
</file>

<file path=xl/ctrlProps/ctrlProp219.xml><?xml version="1.0" encoding="utf-8"?>
<formControlPr xmlns="http://schemas.microsoft.com/office/spreadsheetml/2009/9/main" objectType="CheckBox" fmlaLink="$X$36" lockText="1" noThreeD="1"/>
</file>

<file path=xl/ctrlProps/ctrlProp22.xml><?xml version="1.0" encoding="utf-8"?>
<formControlPr xmlns="http://schemas.microsoft.com/office/spreadsheetml/2009/9/main" objectType="CheckBox" fmlaLink="$X$47" lockText="1" noThreeD="1"/>
</file>

<file path=xl/ctrlProps/ctrlProp220.xml><?xml version="1.0" encoding="utf-8"?>
<formControlPr xmlns="http://schemas.microsoft.com/office/spreadsheetml/2009/9/main" objectType="CheckBox" fmlaLink="$X$37" lockText="1" noThreeD="1"/>
</file>

<file path=xl/ctrlProps/ctrlProp221.xml><?xml version="1.0" encoding="utf-8"?>
<formControlPr xmlns="http://schemas.microsoft.com/office/spreadsheetml/2009/9/main" objectType="CheckBox" fmlaLink="$X$38" lockText="1" noThreeD="1"/>
</file>

<file path=xl/ctrlProps/ctrlProp222.xml><?xml version="1.0" encoding="utf-8"?>
<formControlPr xmlns="http://schemas.microsoft.com/office/spreadsheetml/2009/9/main" objectType="CheckBox" fmlaLink="$X$39" lockText="1" noThreeD="1"/>
</file>

<file path=xl/ctrlProps/ctrlProp223.xml><?xml version="1.0" encoding="utf-8"?>
<formControlPr xmlns="http://schemas.microsoft.com/office/spreadsheetml/2009/9/main" objectType="CheckBox" fmlaLink="$X$40" lockText="1" noThreeD="1"/>
</file>

<file path=xl/ctrlProps/ctrlProp224.xml><?xml version="1.0" encoding="utf-8"?>
<formControlPr xmlns="http://schemas.microsoft.com/office/spreadsheetml/2009/9/main" objectType="CheckBox" fmlaLink="$X$41" lockText="1" noThreeD="1"/>
</file>

<file path=xl/ctrlProps/ctrlProp225.xml><?xml version="1.0" encoding="utf-8"?>
<formControlPr xmlns="http://schemas.microsoft.com/office/spreadsheetml/2009/9/main" objectType="CheckBox" fmlaLink="$X$42" lockText="1" noThreeD="1"/>
</file>

<file path=xl/ctrlProps/ctrlProp226.xml><?xml version="1.0" encoding="utf-8"?>
<formControlPr xmlns="http://schemas.microsoft.com/office/spreadsheetml/2009/9/main" objectType="CheckBox" fmlaLink="$X$43" lockText="1" noThreeD="1"/>
</file>

<file path=xl/ctrlProps/ctrlProp227.xml><?xml version="1.0" encoding="utf-8"?>
<formControlPr xmlns="http://schemas.microsoft.com/office/spreadsheetml/2009/9/main" objectType="CheckBox" fmlaLink="$X$44" lockText="1" noThreeD="1"/>
</file>

<file path=xl/ctrlProps/ctrlProp228.xml><?xml version="1.0" encoding="utf-8"?>
<formControlPr xmlns="http://schemas.microsoft.com/office/spreadsheetml/2009/9/main" objectType="CheckBox" fmlaLink="$X$45" lockText="1" noThreeD="1"/>
</file>

<file path=xl/ctrlProps/ctrlProp229.xml><?xml version="1.0" encoding="utf-8"?>
<formControlPr xmlns="http://schemas.microsoft.com/office/spreadsheetml/2009/9/main" objectType="CheckBox" fmlaLink="$X$46" lockText="1" noThreeD="1"/>
</file>

<file path=xl/ctrlProps/ctrlProp23.xml><?xml version="1.0" encoding="utf-8"?>
<formControlPr xmlns="http://schemas.microsoft.com/office/spreadsheetml/2009/9/main" objectType="CheckBox" fmlaLink="$X$48" lockText="1" noThreeD="1"/>
</file>

<file path=xl/ctrlProps/ctrlProp230.xml><?xml version="1.0" encoding="utf-8"?>
<formControlPr xmlns="http://schemas.microsoft.com/office/spreadsheetml/2009/9/main" objectType="CheckBox" fmlaLink="$X$47" lockText="1" noThreeD="1"/>
</file>

<file path=xl/ctrlProps/ctrlProp231.xml><?xml version="1.0" encoding="utf-8"?>
<formControlPr xmlns="http://schemas.microsoft.com/office/spreadsheetml/2009/9/main" objectType="CheckBox" fmlaLink="$X$48" lockText="1" noThreeD="1"/>
</file>

<file path=xl/ctrlProps/ctrlProp232.xml><?xml version="1.0" encoding="utf-8"?>
<formControlPr xmlns="http://schemas.microsoft.com/office/spreadsheetml/2009/9/main" objectType="CheckBox" fmlaLink="$X$49" lockText="1" noThreeD="1"/>
</file>

<file path=xl/ctrlProps/ctrlProp233.xml><?xml version="1.0" encoding="utf-8"?>
<formControlPr xmlns="http://schemas.microsoft.com/office/spreadsheetml/2009/9/main" objectType="CheckBox" fmlaLink="$X$50" lockText="1" noThreeD="1"/>
</file>

<file path=xl/ctrlProps/ctrlProp234.xml><?xml version="1.0" encoding="utf-8"?>
<formControlPr xmlns="http://schemas.microsoft.com/office/spreadsheetml/2009/9/main" objectType="CheckBox" fmlaLink="$X$51" lockText="1" noThreeD="1"/>
</file>

<file path=xl/ctrlProps/ctrlProp235.xml><?xml version="1.0" encoding="utf-8"?>
<formControlPr xmlns="http://schemas.microsoft.com/office/spreadsheetml/2009/9/main" objectType="CheckBox" fmlaLink="$X$52" lockText="1" noThreeD="1"/>
</file>

<file path=xl/ctrlProps/ctrlProp236.xml><?xml version="1.0" encoding="utf-8"?>
<formControlPr xmlns="http://schemas.microsoft.com/office/spreadsheetml/2009/9/main" objectType="CheckBox" fmlaLink="$X$53" lockText="1" noThreeD="1"/>
</file>

<file path=xl/ctrlProps/ctrlProp237.xml><?xml version="1.0" encoding="utf-8"?>
<formControlPr xmlns="http://schemas.microsoft.com/office/spreadsheetml/2009/9/main" objectType="CheckBox" fmlaLink="$X$54" lockText="1" noThreeD="1"/>
</file>

<file path=xl/ctrlProps/ctrlProp238.xml><?xml version="1.0" encoding="utf-8"?>
<formControlPr xmlns="http://schemas.microsoft.com/office/spreadsheetml/2009/9/main" objectType="CheckBox" fmlaLink="$X$55" lockText="1" noThreeD="1"/>
</file>

<file path=xl/ctrlProps/ctrlProp239.xml><?xml version="1.0" encoding="utf-8"?>
<formControlPr xmlns="http://schemas.microsoft.com/office/spreadsheetml/2009/9/main" objectType="CheckBox" fmlaLink="$X$56" lockText="1" noThreeD="1"/>
</file>

<file path=xl/ctrlProps/ctrlProp24.xml><?xml version="1.0" encoding="utf-8"?>
<formControlPr xmlns="http://schemas.microsoft.com/office/spreadsheetml/2009/9/main" objectType="CheckBox" fmlaLink="$X$49" lockText="1" noThreeD="1"/>
</file>

<file path=xl/ctrlProps/ctrlProp240.xml><?xml version="1.0" encoding="utf-8"?>
<formControlPr xmlns="http://schemas.microsoft.com/office/spreadsheetml/2009/9/main" objectType="CheckBox" fmlaLink="$X$57" lockText="1" noThreeD="1"/>
</file>

<file path=xl/ctrlProps/ctrlProp241.xml><?xml version="1.0" encoding="utf-8"?>
<formControlPr xmlns="http://schemas.microsoft.com/office/spreadsheetml/2009/9/main" objectType="CheckBox" fmlaLink="$X$58" lockText="1" noThreeD="1"/>
</file>

<file path=xl/ctrlProps/ctrlProp242.xml><?xml version="1.0" encoding="utf-8"?>
<formControlPr xmlns="http://schemas.microsoft.com/office/spreadsheetml/2009/9/main" objectType="CheckBox" fmlaLink="$X$59" lockText="1" noThreeD="1"/>
</file>

<file path=xl/ctrlProps/ctrlProp243.xml><?xml version="1.0" encoding="utf-8"?>
<formControlPr xmlns="http://schemas.microsoft.com/office/spreadsheetml/2009/9/main" objectType="CheckBox" fmlaLink="$X$60" lockText="1" noThreeD="1"/>
</file>

<file path=xl/ctrlProps/ctrlProp244.xml><?xml version="1.0" encoding="utf-8"?>
<formControlPr xmlns="http://schemas.microsoft.com/office/spreadsheetml/2009/9/main" objectType="CheckBox" fmlaLink="$X$61" lockText="1" noThreeD="1"/>
</file>

<file path=xl/ctrlProps/ctrlProp245.xml><?xml version="1.0" encoding="utf-8"?>
<formControlPr xmlns="http://schemas.microsoft.com/office/spreadsheetml/2009/9/main" objectType="CheckBox" fmlaLink="$X$62" lockText="1" noThreeD="1"/>
</file>

<file path=xl/ctrlProps/ctrlProp246.xml><?xml version="1.0" encoding="utf-8"?>
<formControlPr xmlns="http://schemas.microsoft.com/office/spreadsheetml/2009/9/main" objectType="CheckBox" fmlaLink="$X$63" lockText="1" noThreeD="1"/>
</file>

<file path=xl/ctrlProps/ctrlProp247.xml><?xml version="1.0" encoding="utf-8"?>
<formControlPr xmlns="http://schemas.microsoft.com/office/spreadsheetml/2009/9/main" objectType="CheckBox" fmlaLink="$Y$16" lockText="1" noThreeD="1"/>
</file>

<file path=xl/ctrlProps/ctrlProp248.xml><?xml version="1.0" encoding="utf-8"?>
<formControlPr xmlns="http://schemas.microsoft.com/office/spreadsheetml/2009/9/main" objectType="CheckBox" fmlaLink="$X$17" lockText="1" noThreeD="1"/>
</file>

<file path=xl/ctrlProps/ctrlProp249.xml><?xml version="1.0" encoding="utf-8"?>
<formControlPr xmlns="http://schemas.microsoft.com/office/spreadsheetml/2009/9/main" objectType="CheckBox" fmlaLink="$X$18" lockText="1" noThreeD="1"/>
</file>

<file path=xl/ctrlProps/ctrlProp25.xml><?xml version="1.0" encoding="utf-8"?>
<formControlPr xmlns="http://schemas.microsoft.com/office/spreadsheetml/2009/9/main" objectType="CheckBox" fmlaLink="$X$50" lockText="1" noThreeD="1"/>
</file>

<file path=xl/ctrlProps/ctrlProp250.xml><?xml version="1.0" encoding="utf-8"?>
<formControlPr xmlns="http://schemas.microsoft.com/office/spreadsheetml/2009/9/main" objectType="CheckBox" fmlaLink="$X$19" lockText="1" noThreeD="1"/>
</file>

<file path=xl/ctrlProps/ctrlProp251.xml><?xml version="1.0" encoding="utf-8"?>
<formControlPr xmlns="http://schemas.microsoft.com/office/spreadsheetml/2009/9/main" objectType="CheckBox" fmlaLink="$X$20" lockText="1" noThreeD="1"/>
</file>

<file path=xl/ctrlProps/ctrlProp252.xml><?xml version="1.0" encoding="utf-8"?>
<formControlPr xmlns="http://schemas.microsoft.com/office/spreadsheetml/2009/9/main" objectType="CheckBox" fmlaLink="$X$21" lockText="1" noThreeD="1"/>
</file>

<file path=xl/ctrlProps/ctrlProp253.xml><?xml version="1.0" encoding="utf-8"?>
<formControlPr xmlns="http://schemas.microsoft.com/office/spreadsheetml/2009/9/main" objectType="CheckBox" fmlaLink="$X$22" lockText="1" noThreeD="1"/>
</file>

<file path=xl/ctrlProps/ctrlProp254.xml><?xml version="1.0" encoding="utf-8"?>
<formControlPr xmlns="http://schemas.microsoft.com/office/spreadsheetml/2009/9/main" objectType="CheckBox" fmlaLink="$X$24" lockText="1" noThreeD="1"/>
</file>

<file path=xl/ctrlProps/ctrlProp255.xml><?xml version="1.0" encoding="utf-8"?>
<formControlPr xmlns="http://schemas.microsoft.com/office/spreadsheetml/2009/9/main" objectType="CheckBox" fmlaLink="$X$23" lockText="1" noThreeD="1"/>
</file>

<file path=xl/ctrlProps/ctrlProp256.xml><?xml version="1.0" encoding="utf-8"?>
<formControlPr xmlns="http://schemas.microsoft.com/office/spreadsheetml/2009/9/main" objectType="CheckBox" fmlaLink="$X$25" lockText="1" noThreeD="1"/>
</file>

<file path=xl/ctrlProps/ctrlProp257.xml><?xml version="1.0" encoding="utf-8"?>
<formControlPr xmlns="http://schemas.microsoft.com/office/spreadsheetml/2009/9/main" objectType="CheckBox" fmlaLink="$X$26" lockText="1" noThreeD="1"/>
</file>

<file path=xl/ctrlProps/ctrlProp258.xml><?xml version="1.0" encoding="utf-8"?>
<formControlPr xmlns="http://schemas.microsoft.com/office/spreadsheetml/2009/9/main" objectType="CheckBox" fmlaLink="$X$27" lockText="1" noThreeD="1"/>
</file>

<file path=xl/ctrlProps/ctrlProp259.xml><?xml version="1.0" encoding="utf-8"?>
<formControlPr xmlns="http://schemas.microsoft.com/office/spreadsheetml/2009/9/main" objectType="CheckBox" fmlaLink="$X$27" lockText="1" noThreeD="1"/>
</file>

<file path=xl/ctrlProps/ctrlProp26.xml><?xml version="1.0" encoding="utf-8"?>
<formControlPr xmlns="http://schemas.microsoft.com/office/spreadsheetml/2009/9/main" objectType="CheckBox" fmlaLink="$X$51" lockText="1" noThreeD="1"/>
</file>

<file path=xl/ctrlProps/ctrlProp260.xml><?xml version="1.0" encoding="utf-8"?>
<formControlPr xmlns="http://schemas.microsoft.com/office/spreadsheetml/2009/9/main" objectType="CheckBox" fmlaLink="$X$26" lockText="1" noThreeD="1"/>
</file>

<file path=xl/ctrlProps/ctrlProp261.xml><?xml version="1.0" encoding="utf-8"?>
<formControlPr xmlns="http://schemas.microsoft.com/office/spreadsheetml/2009/9/main" objectType="CheckBox" fmlaLink="$X$15" lockText="1" noThreeD="1"/>
</file>

<file path=xl/ctrlProps/ctrlProp262.xml><?xml version="1.0" encoding="utf-8"?>
<formControlPr xmlns="http://schemas.microsoft.com/office/spreadsheetml/2009/9/main" objectType="CheckBox" fmlaLink="$X$16" lockText="1" noThreeD="1"/>
</file>

<file path=xl/ctrlProps/ctrlProp263.xml><?xml version="1.0" encoding="utf-8"?>
<formControlPr xmlns="http://schemas.microsoft.com/office/spreadsheetml/2009/9/main" objectType="CheckBox" fmlaLink="$X$28" lockText="1" noThreeD="1"/>
</file>

<file path=xl/ctrlProps/ctrlProp264.xml><?xml version="1.0" encoding="utf-8"?>
<formControlPr xmlns="http://schemas.microsoft.com/office/spreadsheetml/2009/9/main" objectType="CheckBox" fmlaLink="$X$29" lockText="1" noThreeD="1"/>
</file>

<file path=xl/ctrlProps/ctrlProp265.xml><?xml version="1.0" encoding="utf-8"?>
<formControlPr xmlns="http://schemas.microsoft.com/office/spreadsheetml/2009/9/main" objectType="CheckBox" fmlaLink="$X$30" lockText="1" noThreeD="1"/>
</file>

<file path=xl/ctrlProps/ctrlProp266.xml><?xml version="1.0" encoding="utf-8"?>
<formControlPr xmlns="http://schemas.microsoft.com/office/spreadsheetml/2009/9/main" objectType="CheckBox" fmlaLink="$X$31" lockText="1" noThreeD="1"/>
</file>

<file path=xl/ctrlProps/ctrlProp267.xml><?xml version="1.0" encoding="utf-8"?>
<formControlPr xmlns="http://schemas.microsoft.com/office/spreadsheetml/2009/9/main" objectType="CheckBox" fmlaLink="$X$32" lockText="1" noThreeD="1"/>
</file>

<file path=xl/ctrlProps/ctrlProp268.xml><?xml version="1.0" encoding="utf-8"?>
<formControlPr xmlns="http://schemas.microsoft.com/office/spreadsheetml/2009/9/main" objectType="CheckBox" fmlaLink="$X$33" lockText="1" noThreeD="1"/>
</file>

<file path=xl/ctrlProps/ctrlProp269.xml><?xml version="1.0" encoding="utf-8"?>
<formControlPr xmlns="http://schemas.microsoft.com/office/spreadsheetml/2009/9/main" objectType="CheckBox" fmlaLink="$X$34" lockText="1" noThreeD="1"/>
</file>

<file path=xl/ctrlProps/ctrlProp27.xml><?xml version="1.0" encoding="utf-8"?>
<formControlPr xmlns="http://schemas.microsoft.com/office/spreadsheetml/2009/9/main" objectType="CheckBox" fmlaLink="$X$52" lockText="1" noThreeD="1"/>
</file>

<file path=xl/ctrlProps/ctrlProp270.xml><?xml version="1.0" encoding="utf-8"?>
<formControlPr xmlns="http://schemas.microsoft.com/office/spreadsheetml/2009/9/main" objectType="CheckBox" fmlaLink="$X$35" lockText="1" noThreeD="1"/>
</file>

<file path=xl/ctrlProps/ctrlProp271.xml><?xml version="1.0" encoding="utf-8"?>
<formControlPr xmlns="http://schemas.microsoft.com/office/spreadsheetml/2009/9/main" objectType="CheckBox" fmlaLink="$X$36" lockText="1" noThreeD="1"/>
</file>

<file path=xl/ctrlProps/ctrlProp272.xml><?xml version="1.0" encoding="utf-8"?>
<formControlPr xmlns="http://schemas.microsoft.com/office/spreadsheetml/2009/9/main" objectType="CheckBox" fmlaLink="$X$37" lockText="1" noThreeD="1"/>
</file>

<file path=xl/ctrlProps/ctrlProp273.xml><?xml version="1.0" encoding="utf-8"?>
<formControlPr xmlns="http://schemas.microsoft.com/office/spreadsheetml/2009/9/main" objectType="CheckBox" fmlaLink="$X$38" lockText="1" noThreeD="1"/>
</file>

<file path=xl/ctrlProps/ctrlProp274.xml><?xml version="1.0" encoding="utf-8"?>
<formControlPr xmlns="http://schemas.microsoft.com/office/spreadsheetml/2009/9/main" objectType="CheckBox" fmlaLink="$X$39" lockText="1" noThreeD="1"/>
</file>

<file path=xl/ctrlProps/ctrlProp275.xml><?xml version="1.0" encoding="utf-8"?>
<formControlPr xmlns="http://schemas.microsoft.com/office/spreadsheetml/2009/9/main" objectType="CheckBox" fmlaLink="$X$40" lockText="1" noThreeD="1"/>
</file>

<file path=xl/ctrlProps/ctrlProp276.xml><?xml version="1.0" encoding="utf-8"?>
<formControlPr xmlns="http://schemas.microsoft.com/office/spreadsheetml/2009/9/main" objectType="CheckBox" fmlaLink="$X$41" lockText="1" noThreeD="1"/>
</file>

<file path=xl/ctrlProps/ctrlProp277.xml><?xml version="1.0" encoding="utf-8"?>
<formControlPr xmlns="http://schemas.microsoft.com/office/spreadsheetml/2009/9/main" objectType="CheckBox" fmlaLink="$X$42" lockText="1" noThreeD="1"/>
</file>

<file path=xl/ctrlProps/ctrlProp278.xml><?xml version="1.0" encoding="utf-8"?>
<formControlPr xmlns="http://schemas.microsoft.com/office/spreadsheetml/2009/9/main" objectType="CheckBox" fmlaLink="$X$43" lockText="1" noThreeD="1"/>
</file>

<file path=xl/ctrlProps/ctrlProp279.xml><?xml version="1.0" encoding="utf-8"?>
<formControlPr xmlns="http://schemas.microsoft.com/office/spreadsheetml/2009/9/main" objectType="CheckBox" fmlaLink="$X$44" lockText="1" noThreeD="1"/>
</file>

<file path=xl/ctrlProps/ctrlProp28.xml><?xml version="1.0" encoding="utf-8"?>
<formControlPr xmlns="http://schemas.microsoft.com/office/spreadsheetml/2009/9/main" objectType="CheckBox" fmlaLink="$X$53" lockText="1" noThreeD="1"/>
</file>

<file path=xl/ctrlProps/ctrlProp280.xml><?xml version="1.0" encoding="utf-8"?>
<formControlPr xmlns="http://schemas.microsoft.com/office/spreadsheetml/2009/9/main" objectType="CheckBox" fmlaLink="$X$45" lockText="1" noThreeD="1"/>
</file>

<file path=xl/ctrlProps/ctrlProp281.xml><?xml version="1.0" encoding="utf-8"?>
<formControlPr xmlns="http://schemas.microsoft.com/office/spreadsheetml/2009/9/main" objectType="CheckBox" fmlaLink="$X$46" lockText="1" noThreeD="1"/>
</file>

<file path=xl/ctrlProps/ctrlProp282.xml><?xml version="1.0" encoding="utf-8"?>
<formControlPr xmlns="http://schemas.microsoft.com/office/spreadsheetml/2009/9/main" objectType="CheckBox" fmlaLink="$X$47" lockText="1" noThreeD="1"/>
</file>

<file path=xl/ctrlProps/ctrlProp283.xml><?xml version="1.0" encoding="utf-8"?>
<formControlPr xmlns="http://schemas.microsoft.com/office/spreadsheetml/2009/9/main" objectType="CheckBox" fmlaLink="$X$48" lockText="1" noThreeD="1"/>
</file>

<file path=xl/ctrlProps/ctrlProp284.xml><?xml version="1.0" encoding="utf-8"?>
<formControlPr xmlns="http://schemas.microsoft.com/office/spreadsheetml/2009/9/main" objectType="CheckBox" fmlaLink="$X$49" lockText="1" noThreeD="1"/>
</file>

<file path=xl/ctrlProps/ctrlProp285.xml><?xml version="1.0" encoding="utf-8"?>
<formControlPr xmlns="http://schemas.microsoft.com/office/spreadsheetml/2009/9/main" objectType="CheckBox" fmlaLink="$X$50" lockText="1" noThreeD="1"/>
</file>

<file path=xl/ctrlProps/ctrlProp286.xml><?xml version="1.0" encoding="utf-8"?>
<formControlPr xmlns="http://schemas.microsoft.com/office/spreadsheetml/2009/9/main" objectType="CheckBox" fmlaLink="$X$51" lockText="1" noThreeD="1"/>
</file>

<file path=xl/ctrlProps/ctrlProp287.xml><?xml version="1.0" encoding="utf-8"?>
<formControlPr xmlns="http://schemas.microsoft.com/office/spreadsheetml/2009/9/main" objectType="CheckBox" fmlaLink="$X$52" lockText="1" noThreeD="1"/>
</file>

<file path=xl/ctrlProps/ctrlProp288.xml><?xml version="1.0" encoding="utf-8"?>
<formControlPr xmlns="http://schemas.microsoft.com/office/spreadsheetml/2009/9/main" objectType="CheckBox" fmlaLink="$X$53" lockText="1" noThreeD="1"/>
</file>

<file path=xl/ctrlProps/ctrlProp289.xml><?xml version="1.0" encoding="utf-8"?>
<formControlPr xmlns="http://schemas.microsoft.com/office/spreadsheetml/2009/9/main" objectType="CheckBox" fmlaLink="$X$54" lockText="1" noThreeD="1"/>
</file>

<file path=xl/ctrlProps/ctrlProp29.xml><?xml version="1.0" encoding="utf-8"?>
<formControlPr xmlns="http://schemas.microsoft.com/office/spreadsheetml/2009/9/main" objectType="CheckBox" fmlaLink="$X$54" lockText="1" noThreeD="1"/>
</file>

<file path=xl/ctrlProps/ctrlProp290.xml><?xml version="1.0" encoding="utf-8"?>
<formControlPr xmlns="http://schemas.microsoft.com/office/spreadsheetml/2009/9/main" objectType="CheckBox" fmlaLink="$X$55" lockText="1" noThreeD="1"/>
</file>

<file path=xl/ctrlProps/ctrlProp291.xml><?xml version="1.0" encoding="utf-8"?>
<formControlPr xmlns="http://schemas.microsoft.com/office/spreadsheetml/2009/9/main" objectType="CheckBox" fmlaLink="$X$56" lockText="1" noThreeD="1"/>
</file>

<file path=xl/ctrlProps/ctrlProp292.xml><?xml version="1.0" encoding="utf-8"?>
<formControlPr xmlns="http://schemas.microsoft.com/office/spreadsheetml/2009/9/main" objectType="CheckBox" fmlaLink="$X$57" lockText="1" noThreeD="1"/>
</file>

<file path=xl/ctrlProps/ctrlProp293.xml><?xml version="1.0" encoding="utf-8"?>
<formControlPr xmlns="http://schemas.microsoft.com/office/spreadsheetml/2009/9/main" objectType="CheckBox" fmlaLink="$X$58" lockText="1" noThreeD="1"/>
</file>

<file path=xl/ctrlProps/ctrlProp294.xml><?xml version="1.0" encoding="utf-8"?>
<formControlPr xmlns="http://schemas.microsoft.com/office/spreadsheetml/2009/9/main" objectType="CheckBox" fmlaLink="$X$59" lockText="1" noThreeD="1"/>
</file>

<file path=xl/ctrlProps/ctrlProp295.xml><?xml version="1.0" encoding="utf-8"?>
<formControlPr xmlns="http://schemas.microsoft.com/office/spreadsheetml/2009/9/main" objectType="CheckBox" fmlaLink="$X$60" lockText="1" noThreeD="1"/>
</file>

<file path=xl/ctrlProps/ctrlProp296.xml><?xml version="1.0" encoding="utf-8"?>
<formControlPr xmlns="http://schemas.microsoft.com/office/spreadsheetml/2009/9/main" objectType="CheckBox" fmlaLink="$X$61" lockText="1" noThreeD="1"/>
</file>

<file path=xl/ctrlProps/ctrlProp297.xml><?xml version="1.0" encoding="utf-8"?>
<formControlPr xmlns="http://schemas.microsoft.com/office/spreadsheetml/2009/9/main" objectType="CheckBox" fmlaLink="$X$62" lockText="1" noThreeD="1"/>
</file>

<file path=xl/ctrlProps/ctrlProp298.xml><?xml version="1.0" encoding="utf-8"?>
<formControlPr xmlns="http://schemas.microsoft.com/office/spreadsheetml/2009/9/main" objectType="CheckBox" fmlaLink="$X$63" lockText="1" noThreeD="1"/>
</file>

<file path=xl/ctrlProps/ctrlProp299.xml><?xml version="1.0" encoding="utf-8"?>
<formControlPr xmlns="http://schemas.microsoft.com/office/spreadsheetml/2009/9/main" objectType="CheckBox" fmlaLink="$Y$16" lockText="1" noThreeD="1"/>
</file>

<file path=xl/ctrlProps/ctrlProp3.xml><?xml version="1.0" encoding="utf-8"?>
<formControlPr xmlns="http://schemas.microsoft.com/office/spreadsheetml/2009/9/main" objectType="CheckBox" fmlaLink="$X$28" lockText="1" noThreeD="1"/>
</file>

<file path=xl/ctrlProps/ctrlProp30.xml><?xml version="1.0" encoding="utf-8"?>
<formControlPr xmlns="http://schemas.microsoft.com/office/spreadsheetml/2009/9/main" objectType="CheckBox" fmlaLink="$X$55" lockText="1" noThreeD="1"/>
</file>

<file path=xl/ctrlProps/ctrlProp300.xml><?xml version="1.0" encoding="utf-8"?>
<formControlPr xmlns="http://schemas.microsoft.com/office/spreadsheetml/2009/9/main" objectType="CheckBox" fmlaLink="$X$17" lockText="1" noThreeD="1"/>
</file>

<file path=xl/ctrlProps/ctrlProp301.xml><?xml version="1.0" encoding="utf-8"?>
<formControlPr xmlns="http://schemas.microsoft.com/office/spreadsheetml/2009/9/main" objectType="CheckBox" fmlaLink="$X$18" lockText="1" noThreeD="1"/>
</file>

<file path=xl/ctrlProps/ctrlProp302.xml><?xml version="1.0" encoding="utf-8"?>
<formControlPr xmlns="http://schemas.microsoft.com/office/spreadsheetml/2009/9/main" objectType="CheckBox" fmlaLink="$X$19" lockText="1" noThreeD="1"/>
</file>

<file path=xl/ctrlProps/ctrlProp303.xml><?xml version="1.0" encoding="utf-8"?>
<formControlPr xmlns="http://schemas.microsoft.com/office/spreadsheetml/2009/9/main" objectType="CheckBox" fmlaLink="$X$20" lockText="1" noThreeD="1"/>
</file>

<file path=xl/ctrlProps/ctrlProp304.xml><?xml version="1.0" encoding="utf-8"?>
<formControlPr xmlns="http://schemas.microsoft.com/office/spreadsheetml/2009/9/main" objectType="CheckBox" fmlaLink="$X$21" lockText="1" noThreeD="1"/>
</file>

<file path=xl/ctrlProps/ctrlProp305.xml><?xml version="1.0" encoding="utf-8"?>
<formControlPr xmlns="http://schemas.microsoft.com/office/spreadsheetml/2009/9/main" objectType="CheckBox" fmlaLink="$X$22" lockText="1" noThreeD="1"/>
</file>

<file path=xl/ctrlProps/ctrlProp306.xml><?xml version="1.0" encoding="utf-8"?>
<formControlPr xmlns="http://schemas.microsoft.com/office/spreadsheetml/2009/9/main" objectType="CheckBox" fmlaLink="$X$24" lockText="1" noThreeD="1"/>
</file>

<file path=xl/ctrlProps/ctrlProp307.xml><?xml version="1.0" encoding="utf-8"?>
<formControlPr xmlns="http://schemas.microsoft.com/office/spreadsheetml/2009/9/main" objectType="CheckBox" fmlaLink="$X$23" lockText="1" noThreeD="1"/>
</file>

<file path=xl/ctrlProps/ctrlProp308.xml><?xml version="1.0" encoding="utf-8"?>
<formControlPr xmlns="http://schemas.microsoft.com/office/spreadsheetml/2009/9/main" objectType="CheckBox" fmlaLink="$X$25" lockText="1" noThreeD="1"/>
</file>

<file path=xl/ctrlProps/ctrlProp309.xml><?xml version="1.0" encoding="utf-8"?>
<formControlPr xmlns="http://schemas.microsoft.com/office/spreadsheetml/2009/9/main" objectType="CheckBox" fmlaLink="$X$26" lockText="1" noThreeD="1"/>
</file>

<file path=xl/ctrlProps/ctrlProp31.xml><?xml version="1.0" encoding="utf-8"?>
<formControlPr xmlns="http://schemas.microsoft.com/office/spreadsheetml/2009/9/main" objectType="CheckBox" fmlaLink="$X$56" lockText="1" noThreeD="1"/>
</file>

<file path=xl/ctrlProps/ctrlProp310.xml><?xml version="1.0" encoding="utf-8"?>
<formControlPr xmlns="http://schemas.microsoft.com/office/spreadsheetml/2009/9/main" objectType="CheckBox" fmlaLink="$X$27" lockText="1" noThreeD="1"/>
</file>

<file path=xl/ctrlProps/ctrlProp311.xml><?xml version="1.0" encoding="utf-8"?>
<formControlPr xmlns="http://schemas.microsoft.com/office/spreadsheetml/2009/9/main" objectType="CheckBox" fmlaLink="$X$27" lockText="1" noThreeD="1"/>
</file>

<file path=xl/ctrlProps/ctrlProp312.xml><?xml version="1.0" encoding="utf-8"?>
<formControlPr xmlns="http://schemas.microsoft.com/office/spreadsheetml/2009/9/main" objectType="CheckBox" fmlaLink="$X$26" lockText="1" noThreeD="1"/>
</file>

<file path=xl/ctrlProps/ctrlProp313.xml><?xml version="1.0" encoding="utf-8"?>
<formControlPr xmlns="http://schemas.microsoft.com/office/spreadsheetml/2009/9/main" objectType="CheckBox" fmlaLink="$X$15" lockText="1" noThreeD="1"/>
</file>

<file path=xl/ctrlProps/ctrlProp314.xml><?xml version="1.0" encoding="utf-8"?>
<formControlPr xmlns="http://schemas.microsoft.com/office/spreadsheetml/2009/9/main" objectType="CheckBox" fmlaLink="$X$16" lockText="1" noThreeD="1"/>
</file>

<file path=xl/ctrlProps/ctrlProp315.xml><?xml version="1.0" encoding="utf-8"?>
<formControlPr xmlns="http://schemas.microsoft.com/office/spreadsheetml/2009/9/main" objectType="CheckBox" fmlaLink="$X$28" lockText="1" noThreeD="1"/>
</file>

<file path=xl/ctrlProps/ctrlProp316.xml><?xml version="1.0" encoding="utf-8"?>
<formControlPr xmlns="http://schemas.microsoft.com/office/spreadsheetml/2009/9/main" objectType="CheckBox" fmlaLink="$X$29" lockText="1" noThreeD="1"/>
</file>

<file path=xl/ctrlProps/ctrlProp317.xml><?xml version="1.0" encoding="utf-8"?>
<formControlPr xmlns="http://schemas.microsoft.com/office/spreadsheetml/2009/9/main" objectType="CheckBox" fmlaLink="$X$30" lockText="1" noThreeD="1"/>
</file>

<file path=xl/ctrlProps/ctrlProp318.xml><?xml version="1.0" encoding="utf-8"?>
<formControlPr xmlns="http://schemas.microsoft.com/office/spreadsheetml/2009/9/main" objectType="CheckBox" fmlaLink="$X$31" lockText="1" noThreeD="1"/>
</file>

<file path=xl/ctrlProps/ctrlProp319.xml><?xml version="1.0" encoding="utf-8"?>
<formControlPr xmlns="http://schemas.microsoft.com/office/spreadsheetml/2009/9/main" objectType="CheckBox" fmlaLink="$X$32" lockText="1" noThreeD="1"/>
</file>

<file path=xl/ctrlProps/ctrlProp32.xml><?xml version="1.0" encoding="utf-8"?>
<formControlPr xmlns="http://schemas.microsoft.com/office/spreadsheetml/2009/9/main" objectType="CheckBox" fmlaLink="$X$57" lockText="1" noThreeD="1"/>
</file>

<file path=xl/ctrlProps/ctrlProp320.xml><?xml version="1.0" encoding="utf-8"?>
<formControlPr xmlns="http://schemas.microsoft.com/office/spreadsheetml/2009/9/main" objectType="CheckBox" fmlaLink="$X$33" lockText="1" noThreeD="1"/>
</file>

<file path=xl/ctrlProps/ctrlProp321.xml><?xml version="1.0" encoding="utf-8"?>
<formControlPr xmlns="http://schemas.microsoft.com/office/spreadsheetml/2009/9/main" objectType="CheckBox" fmlaLink="$X$34" lockText="1" noThreeD="1"/>
</file>

<file path=xl/ctrlProps/ctrlProp322.xml><?xml version="1.0" encoding="utf-8"?>
<formControlPr xmlns="http://schemas.microsoft.com/office/spreadsheetml/2009/9/main" objectType="CheckBox" fmlaLink="$X$35" lockText="1" noThreeD="1"/>
</file>

<file path=xl/ctrlProps/ctrlProp323.xml><?xml version="1.0" encoding="utf-8"?>
<formControlPr xmlns="http://schemas.microsoft.com/office/spreadsheetml/2009/9/main" objectType="CheckBox" fmlaLink="$X$36" lockText="1" noThreeD="1"/>
</file>

<file path=xl/ctrlProps/ctrlProp324.xml><?xml version="1.0" encoding="utf-8"?>
<formControlPr xmlns="http://schemas.microsoft.com/office/spreadsheetml/2009/9/main" objectType="CheckBox" fmlaLink="$X$37" lockText="1" noThreeD="1"/>
</file>

<file path=xl/ctrlProps/ctrlProp325.xml><?xml version="1.0" encoding="utf-8"?>
<formControlPr xmlns="http://schemas.microsoft.com/office/spreadsheetml/2009/9/main" objectType="CheckBox" fmlaLink="$X$38" lockText="1" noThreeD="1"/>
</file>

<file path=xl/ctrlProps/ctrlProp326.xml><?xml version="1.0" encoding="utf-8"?>
<formControlPr xmlns="http://schemas.microsoft.com/office/spreadsheetml/2009/9/main" objectType="CheckBox" fmlaLink="$X$39" lockText="1" noThreeD="1"/>
</file>

<file path=xl/ctrlProps/ctrlProp327.xml><?xml version="1.0" encoding="utf-8"?>
<formControlPr xmlns="http://schemas.microsoft.com/office/spreadsheetml/2009/9/main" objectType="CheckBox" fmlaLink="$X$40" lockText="1" noThreeD="1"/>
</file>

<file path=xl/ctrlProps/ctrlProp328.xml><?xml version="1.0" encoding="utf-8"?>
<formControlPr xmlns="http://schemas.microsoft.com/office/spreadsheetml/2009/9/main" objectType="CheckBox" fmlaLink="$X$41" lockText="1" noThreeD="1"/>
</file>

<file path=xl/ctrlProps/ctrlProp329.xml><?xml version="1.0" encoding="utf-8"?>
<formControlPr xmlns="http://schemas.microsoft.com/office/spreadsheetml/2009/9/main" objectType="CheckBox" fmlaLink="$X$42" lockText="1" noThreeD="1"/>
</file>

<file path=xl/ctrlProps/ctrlProp33.xml><?xml version="1.0" encoding="utf-8"?>
<formControlPr xmlns="http://schemas.microsoft.com/office/spreadsheetml/2009/9/main" objectType="CheckBox" fmlaLink="$X$58" lockText="1" noThreeD="1"/>
</file>

<file path=xl/ctrlProps/ctrlProp330.xml><?xml version="1.0" encoding="utf-8"?>
<formControlPr xmlns="http://schemas.microsoft.com/office/spreadsheetml/2009/9/main" objectType="CheckBox" fmlaLink="$X$43" lockText="1" noThreeD="1"/>
</file>

<file path=xl/ctrlProps/ctrlProp331.xml><?xml version="1.0" encoding="utf-8"?>
<formControlPr xmlns="http://schemas.microsoft.com/office/spreadsheetml/2009/9/main" objectType="CheckBox" fmlaLink="$X$44" lockText="1" noThreeD="1"/>
</file>

<file path=xl/ctrlProps/ctrlProp332.xml><?xml version="1.0" encoding="utf-8"?>
<formControlPr xmlns="http://schemas.microsoft.com/office/spreadsheetml/2009/9/main" objectType="CheckBox" fmlaLink="$X$45" lockText="1" noThreeD="1"/>
</file>

<file path=xl/ctrlProps/ctrlProp333.xml><?xml version="1.0" encoding="utf-8"?>
<formControlPr xmlns="http://schemas.microsoft.com/office/spreadsheetml/2009/9/main" objectType="CheckBox" fmlaLink="$X$46" lockText="1" noThreeD="1"/>
</file>

<file path=xl/ctrlProps/ctrlProp334.xml><?xml version="1.0" encoding="utf-8"?>
<formControlPr xmlns="http://schemas.microsoft.com/office/spreadsheetml/2009/9/main" objectType="CheckBox" fmlaLink="$X$47" lockText="1" noThreeD="1"/>
</file>

<file path=xl/ctrlProps/ctrlProp335.xml><?xml version="1.0" encoding="utf-8"?>
<formControlPr xmlns="http://schemas.microsoft.com/office/spreadsheetml/2009/9/main" objectType="CheckBox" fmlaLink="$X$48" lockText="1" noThreeD="1"/>
</file>

<file path=xl/ctrlProps/ctrlProp336.xml><?xml version="1.0" encoding="utf-8"?>
<formControlPr xmlns="http://schemas.microsoft.com/office/spreadsheetml/2009/9/main" objectType="CheckBox" fmlaLink="$X$49" lockText="1" noThreeD="1"/>
</file>

<file path=xl/ctrlProps/ctrlProp337.xml><?xml version="1.0" encoding="utf-8"?>
<formControlPr xmlns="http://schemas.microsoft.com/office/spreadsheetml/2009/9/main" objectType="CheckBox" fmlaLink="$X$50" lockText="1" noThreeD="1"/>
</file>

<file path=xl/ctrlProps/ctrlProp338.xml><?xml version="1.0" encoding="utf-8"?>
<formControlPr xmlns="http://schemas.microsoft.com/office/spreadsheetml/2009/9/main" objectType="CheckBox" fmlaLink="$X$51" lockText="1" noThreeD="1"/>
</file>

<file path=xl/ctrlProps/ctrlProp339.xml><?xml version="1.0" encoding="utf-8"?>
<formControlPr xmlns="http://schemas.microsoft.com/office/spreadsheetml/2009/9/main" objectType="CheckBox" fmlaLink="$X$52" lockText="1" noThreeD="1"/>
</file>

<file path=xl/ctrlProps/ctrlProp34.xml><?xml version="1.0" encoding="utf-8"?>
<formControlPr xmlns="http://schemas.microsoft.com/office/spreadsheetml/2009/9/main" objectType="CheckBox" fmlaLink="$X$59" lockText="1" noThreeD="1"/>
</file>

<file path=xl/ctrlProps/ctrlProp340.xml><?xml version="1.0" encoding="utf-8"?>
<formControlPr xmlns="http://schemas.microsoft.com/office/spreadsheetml/2009/9/main" objectType="CheckBox" fmlaLink="$X$53" lockText="1" noThreeD="1"/>
</file>

<file path=xl/ctrlProps/ctrlProp341.xml><?xml version="1.0" encoding="utf-8"?>
<formControlPr xmlns="http://schemas.microsoft.com/office/spreadsheetml/2009/9/main" objectType="CheckBox" fmlaLink="$X$54" lockText="1" noThreeD="1"/>
</file>

<file path=xl/ctrlProps/ctrlProp342.xml><?xml version="1.0" encoding="utf-8"?>
<formControlPr xmlns="http://schemas.microsoft.com/office/spreadsheetml/2009/9/main" objectType="CheckBox" fmlaLink="$X$55" lockText="1" noThreeD="1"/>
</file>

<file path=xl/ctrlProps/ctrlProp343.xml><?xml version="1.0" encoding="utf-8"?>
<formControlPr xmlns="http://schemas.microsoft.com/office/spreadsheetml/2009/9/main" objectType="CheckBox" fmlaLink="$X$56" lockText="1" noThreeD="1"/>
</file>

<file path=xl/ctrlProps/ctrlProp344.xml><?xml version="1.0" encoding="utf-8"?>
<formControlPr xmlns="http://schemas.microsoft.com/office/spreadsheetml/2009/9/main" objectType="CheckBox" fmlaLink="$X$57" lockText="1" noThreeD="1"/>
</file>

<file path=xl/ctrlProps/ctrlProp345.xml><?xml version="1.0" encoding="utf-8"?>
<formControlPr xmlns="http://schemas.microsoft.com/office/spreadsheetml/2009/9/main" objectType="CheckBox" fmlaLink="$X$58" lockText="1" noThreeD="1"/>
</file>

<file path=xl/ctrlProps/ctrlProp346.xml><?xml version="1.0" encoding="utf-8"?>
<formControlPr xmlns="http://schemas.microsoft.com/office/spreadsheetml/2009/9/main" objectType="CheckBox" fmlaLink="$X$59" lockText="1" noThreeD="1"/>
</file>

<file path=xl/ctrlProps/ctrlProp347.xml><?xml version="1.0" encoding="utf-8"?>
<formControlPr xmlns="http://schemas.microsoft.com/office/spreadsheetml/2009/9/main" objectType="CheckBox" fmlaLink="$X$60" lockText="1" noThreeD="1"/>
</file>

<file path=xl/ctrlProps/ctrlProp348.xml><?xml version="1.0" encoding="utf-8"?>
<formControlPr xmlns="http://schemas.microsoft.com/office/spreadsheetml/2009/9/main" objectType="CheckBox" fmlaLink="$X$61" lockText="1" noThreeD="1"/>
</file>

<file path=xl/ctrlProps/ctrlProp349.xml><?xml version="1.0" encoding="utf-8"?>
<formControlPr xmlns="http://schemas.microsoft.com/office/spreadsheetml/2009/9/main" objectType="CheckBox" fmlaLink="$X$62" lockText="1" noThreeD="1"/>
</file>

<file path=xl/ctrlProps/ctrlProp35.xml><?xml version="1.0" encoding="utf-8"?>
<formControlPr xmlns="http://schemas.microsoft.com/office/spreadsheetml/2009/9/main" objectType="CheckBox" fmlaLink="$X$60" lockText="1" noThreeD="1"/>
</file>

<file path=xl/ctrlProps/ctrlProp350.xml><?xml version="1.0" encoding="utf-8"?>
<formControlPr xmlns="http://schemas.microsoft.com/office/spreadsheetml/2009/9/main" objectType="CheckBox" fmlaLink="$X$63" lockText="1" noThreeD="1"/>
</file>

<file path=xl/ctrlProps/ctrlProp351.xml><?xml version="1.0" encoding="utf-8"?>
<formControlPr xmlns="http://schemas.microsoft.com/office/spreadsheetml/2009/9/main" objectType="CheckBox" fmlaLink="$Y$16" lockText="1" noThreeD="1"/>
</file>

<file path=xl/ctrlProps/ctrlProp352.xml><?xml version="1.0" encoding="utf-8"?>
<formControlPr xmlns="http://schemas.microsoft.com/office/spreadsheetml/2009/9/main" objectType="CheckBox" fmlaLink="$X$17" lockText="1" noThreeD="1"/>
</file>

<file path=xl/ctrlProps/ctrlProp353.xml><?xml version="1.0" encoding="utf-8"?>
<formControlPr xmlns="http://schemas.microsoft.com/office/spreadsheetml/2009/9/main" objectType="CheckBox" fmlaLink="$X$18" lockText="1" noThreeD="1"/>
</file>

<file path=xl/ctrlProps/ctrlProp354.xml><?xml version="1.0" encoding="utf-8"?>
<formControlPr xmlns="http://schemas.microsoft.com/office/spreadsheetml/2009/9/main" objectType="CheckBox" fmlaLink="$X$19" lockText="1" noThreeD="1"/>
</file>

<file path=xl/ctrlProps/ctrlProp355.xml><?xml version="1.0" encoding="utf-8"?>
<formControlPr xmlns="http://schemas.microsoft.com/office/spreadsheetml/2009/9/main" objectType="CheckBox" fmlaLink="$X$20" lockText="1" noThreeD="1"/>
</file>

<file path=xl/ctrlProps/ctrlProp356.xml><?xml version="1.0" encoding="utf-8"?>
<formControlPr xmlns="http://schemas.microsoft.com/office/spreadsheetml/2009/9/main" objectType="CheckBox" fmlaLink="$X$21" lockText="1" noThreeD="1"/>
</file>

<file path=xl/ctrlProps/ctrlProp357.xml><?xml version="1.0" encoding="utf-8"?>
<formControlPr xmlns="http://schemas.microsoft.com/office/spreadsheetml/2009/9/main" objectType="CheckBox" fmlaLink="$X$22" lockText="1" noThreeD="1"/>
</file>

<file path=xl/ctrlProps/ctrlProp358.xml><?xml version="1.0" encoding="utf-8"?>
<formControlPr xmlns="http://schemas.microsoft.com/office/spreadsheetml/2009/9/main" objectType="CheckBox" fmlaLink="$X$24" lockText="1" noThreeD="1"/>
</file>

<file path=xl/ctrlProps/ctrlProp359.xml><?xml version="1.0" encoding="utf-8"?>
<formControlPr xmlns="http://schemas.microsoft.com/office/spreadsheetml/2009/9/main" objectType="CheckBox" fmlaLink="$X$23" lockText="1" noThreeD="1"/>
</file>

<file path=xl/ctrlProps/ctrlProp36.xml><?xml version="1.0" encoding="utf-8"?>
<formControlPr xmlns="http://schemas.microsoft.com/office/spreadsheetml/2009/9/main" objectType="CheckBox" fmlaLink="$X$61" lockText="1" noThreeD="1"/>
</file>

<file path=xl/ctrlProps/ctrlProp360.xml><?xml version="1.0" encoding="utf-8"?>
<formControlPr xmlns="http://schemas.microsoft.com/office/spreadsheetml/2009/9/main" objectType="CheckBox" fmlaLink="$X$25" lockText="1" noThreeD="1"/>
</file>

<file path=xl/ctrlProps/ctrlProp361.xml><?xml version="1.0" encoding="utf-8"?>
<formControlPr xmlns="http://schemas.microsoft.com/office/spreadsheetml/2009/9/main" objectType="CheckBox" fmlaLink="$X$26" lockText="1" noThreeD="1"/>
</file>

<file path=xl/ctrlProps/ctrlProp362.xml><?xml version="1.0" encoding="utf-8"?>
<formControlPr xmlns="http://schemas.microsoft.com/office/spreadsheetml/2009/9/main" objectType="CheckBox" fmlaLink="$X$27" lockText="1" noThreeD="1"/>
</file>

<file path=xl/ctrlProps/ctrlProp363.xml><?xml version="1.0" encoding="utf-8"?>
<formControlPr xmlns="http://schemas.microsoft.com/office/spreadsheetml/2009/9/main" objectType="CheckBox" fmlaLink="$X$27" lockText="1" noThreeD="1"/>
</file>

<file path=xl/ctrlProps/ctrlProp364.xml><?xml version="1.0" encoding="utf-8"?>
<formControlPr xmlns="http://schemas.microsoft.com/office/spreadsheetml/2009/9/main" objectType="CheckBox" fmlaLink="$X$26" lockText="1" noThreeD="1"/>
</file>

<file path=xl/ctrlProps/ctrlProp37.xml><?xml version="1.0" encoding="utf-8"?>
<formControlPr xmlns="http://schemas.microsoft.com/office/spreadsheetml/2009/9/main" objectType="CheckBox" fmlaLink="$X$62" lockText="1" noThreeD="1"/>
</file>

<file path=xl/ctrlProps/ctrlProp38.xml><?xml version="1.0" encoding="utf-8"?>
<formControlPr xmlns="http://schemas.microsoft.com/office/spreadsheetml/2009/9/main" objectType="CheckBox" fmlaLink="$X$63" lockText="1" noThreeD="1"/>
</file>

<file path=xl/ctrlProps/ctrlProp39.xml><?xml version="1.0" encoding="utf-8"?>
<formControlPr xmlns="http://schemas.microsoft.com/office/spreadsheetml/2009/9/main" objectType="CheckBox" fmlaLink="$Y$16" lockText="1" noThreeD="1"/>
</file>

<file path=xl/ctrlProps/ctrlProp4.xml><?xml version="1.0" encoding="utf-8"?>
<formControlPr xmlns="http://schemas.microsoft.com/office/spreadsheetml/2009/9/main" objectType="CheckBox" fmlaLink="$X$29" lockText="1" noThreeD="1"/>
</file>

<file path=xl/ctrlProps/ctrlProp40.xml><?xml version="1.0" encoding="utf-8"?>
<formControlPr xmlns="http://schemas.microsoft.com/office/spreadsheetml/2009/9/main" objectType="CheckBox" fmlaLink="$X$17" lockText="1" noThreeD="1"/>
</file>

<file path=xl/ctrlProps/ctrlProp41.xml><?xml version="1.0" encoding="utf-8"?>
<formControlPr xmlns="http://schemas.microsoft.com/office/spreadsheetml/2009/9/main" objectType="CheckBox" fmlaLink="$X$18" lockText="1" noThreeD="1"/>
</file>

<file path=xl/ctrlProps/ctrlProp42.xml><?xml version="1.0" encoding="utf-8"?>
<formControlPr xmlns="http://schemas.microsoft.com/office/spreadsheetml/2009/9/main" objectType="CheckBox" fmlaLink="$X$19" lockText="1" noThreeD="1"/>
</file>

<file path=xl/ctrlProps/ctrlProp43.xml><?xml version="1.0" encoding="utf-8"?>
<formControlPr xmlns="http://schemas.microsoft.com/office/spreadsheetml/2009/9/main" objectType="CheckBox" fmlaLink="$X$20" lockText="1" noThreeD="1"/>
</file>

<file path=xl/ctrlProps/ctrlProp44.xml><?xml version="1.0" encoding="utf-8"?>
<formControlPr xmlns="http://schemas.microsoft.com/office/spreadsheetml/2009/9/main" objectType="CheckBox" fmlaLink="$X$21" lockText="1" noThreeD="1"/>
</file>

<file path=xl/ctrlProps/ctrlProp45.xml><?xml version="1.0" encoding="utf-8"?>
<formControlPr xmlns="http://schemas.microsoft.com/office/spreadsheetml/2009/9/main" objectType="CheckBox" fmlaLink="$X$22" lockText="1" noThreeD="1"/>
</file>

<file path=xl/ctrlProps/ctrlProp46.xml><?xml version="1.0" encoding="utf-8"?>
<formControlPr xmlns="http://schemas.microsoft.com/office/spreadsheetml/2009/9/main" objectType="CheckBox" fmlaLink="$X$24" lockText="1" noThreeD="1"/>
</file>

<file path=xl/ctrlProps/ctrlProp47.xml><?xml version="1.0" encoding="utf-8"?>
<formControlPr xmlns="http://schemas.microsoft.com/office/spreadsheetml/2009/9/main" objectType="CheckBox" fmlaLink="$X$23" lockText="1" noThreeD="1"/>
</file>

<file path=xl/ctrlProps/ctrlProp48.xml><?xml version="1.0" encoding="utf-8"?>
<formControlPr xmlns="http://schemas.microsoft.com/office/spreadsheetml/2009/9/main" objectType="CheckBox" fmlaLink="$X$25" lockText="1" noThreeD="1"/>
</file>

<file path=xl/ctrlProps/ctrlProp49.xml><?xml version="1.0" encoding="utf-8"?>
<formControlPr xmlns="http://schemas.microsoft.com/office/spreadsheetml/2009/9/main" objectType="CheckBox" fmlaLink="$X$26" lockText="1" noThreeD="1"/>
</file>

<file path=xl/ctrlProps/ctrlProp5.xml><?xml version="1.0" encoding="utf-8"?>
<formControlPr xmlns="http://schemas.microsoft.com/office/spreadsheetml/2009/9/main" objectType="CheckBox" fmlaLink="$X$30" lockText="1" noThreeD="1"/>
</file>

<file path=xl/ctrlProps/ctrlProp50.xml><?xml version="1.0" encoding="utf-8"?>
<formControlPr xmlns="http://schemas.microsoft.com/office/spreadsheetml/2009/9/main" objectType="CheckBox" fmlaLink="$X$27" lockText="1" noThreeD="1"/>
</file>

<file path=xl/ctrlProps/ctrlProp51.xml><?xml version="1.0" encoding="utf-8"?>
<formControlPr xmlns="http://schemas.microsoft.com/office/spreadsheetml/2009/9/main" objectType="CheckBox" fmlaLink="$X$27" lockText="1" noThreeD="1"/>
</file>

<file path=xl/ctrlProps/ctrlProp52.xml><?xml version="1.0" encoding="utf-8"?>
<formControlPr xmlns="http://schemas.microsoft.com/office/spreadsheetml/2009/9/main" objectType="CheckBox" fmlaLink="$X$26" lockText="1" noThreeD="1"/>
</file>

<file path=xl/ctrlProps/ctrlProp53.xml><?xml version="1.0" encoding="utf-8"?>
<formControlPr xmlns="http://schemas.microsoft.com/office/spreadsheetml/2009/9/main" objectType="CheckBox" fmlaLink="$X$15" lockText="1" noThreeD="1"/>
</file>

<file path=xl/ctrlProps/ctrlProp54.xml><?xml version="1.0" encoding="utf-8"?>
<formControlPr xmlns="http://schemas.microsoft.com/office/spreadsheetml/2009/9/main" objectType="CheckBox" fmlaLink="$X$16" lockText="1" noThreeD="1"/>
</file>

<file path=xl/ctrlProps/ctrlProp55.xml><?xml version="1.0" encoding="utf-8"?>
<formControlPr xmlns="http://schemas.microsoft.com/office/spreadsheetml/2009/9/main" objectType="CheckBox" fmlaLink="$X$28" lockText="1" noThreeD="1"/>
</file>

<file path=xl/ctrlProps/ctrlProp56.xml><?xml version="1.0" encoding="utf-8"?>
<formControlPr xmlns="http://schemas.microsoft.com/office/spreadsheetml/2009/9/main" objectType="CheckBox" fmlaLink="$X$29" lockText="1" noThreeD="1"/>
</file>

<file path=xl/ctrlProps/ctrlProp57.xml><?xml version="1.0" encoding="utf-8"?>
<formControlPr xmlns="http://schemas.microsoft.com/office/spreadsheetml/2009/9/main" objectType="CheckBox" fmlaLink="$X$30" lockText="1" noThreeD="1"/>
</file>

<file path=xl/ctrlProps/ctrlProp58.xml><?xml version="1.0" encoding="utf-8"?>
<formControlPr xmlns="http://schemas.microsoft.com/office/spreadsheetml/2009/9/main" objectType="CheckBox" fmlaLink="$X$31" lockText="1" noThreeD="1"/>
</file>

<file path=xl/ctrlProps/ctrlProp59.xml><?xml version="1.0" encoding="utf-8"?>
<formControlPr xmlns="http://schemas.microsoft.com/office/spreadsheetml/2009/9/main" objectType="CheckBox" fmlaLink="$X$32" lockText="1" noThreeD="1"/>
</file>

<file path=xl/ctrlProps/ctrlProp6.xml><?xml version="1.0" encoding="utf-8"?>
<formControlPr xmlns="http://schemas.microsoft.com/office/spreadsheetml/2009/9/main" objectType="CheckBox" fmlaLink="$X$31" lockText="1" noThreeD="1"/>
</file>

<file path=xl/ctrlProps/ctrlProp60.xml><?xml version="1.0" encoding="utf-8"?>
<formControlPr xmlns="http://schemas.microsoft.com/office/spreadsheetml/2009/9/main" objectType="CheckBox" fmlaLink="$X$33" lockText="1" noThreeD="1"/>
</file>

<file path=xl/ctrlProps/ctrlProp61.xml><?xml version="1.0" encoding="utf-8"?>
<formControlPr xmlns="http://schemas.microsoft.com/office/spreadsheetml/2009/9/main" objectType="CheckBox" fmlaLink="$X$34" lockText="1" noThreeD="1"/>
</file>

<file path=xl/ctrlProps/ctrlProp62.xml><?xml version="1.0" encoding="utf-8"?>
<formControlPr xmlns="http://schemas.microsoft.com/office/spreadsheetml/2009/9/main" objectType="CheckBox" fmlaLink="$X$35" lockText="1" noThreeD="1"/>
</file>

<file path=xl/ctrlProps/ctrlProp63.xml><?xml version="1.0" encoding="utf-8"?>
<formControlPr xmlns="http://schemas.microsoft.com/office/spreadsheetml/2009/9/main" objectType="CheckBox" fmlaLink="$X$36" lockText="1" noThreeD="1"/>
</file>

<file path=xl/ctrlProps/ctrlProp64.xml><?xml version="1.0" encoding="utf-8"?>
<formControlPr xmlns="http://schemas.microsoft.com/office/spreadsheetml/2009/9/main" objectType="CheckBox" fmlaLink="$X$37" lockText="1" noThreeD="1"/>
</file>

<file path=xl/ctrlProps/ctrlProp65.xml><?xml version="1.0" encoding="utf-8"?>
<formControlPr xmlns="http://schemas.microsoft.com/office/spreadsheetml/2009/9/main" objectType="CheckBox" fmlaLink="$X$38" lockText="1" noThreeD="1"/>
</file>

<file path=xl/ctrlProps/ctrlProp66.xml><?xml version="1.0" encoding="utf-8"?>
<formControlPr xmlns="http://schemas.microsoft.com/office/spreadsheetml/2009/9/main" objectType="CheckBox" fmlaLink="$X$39" lockText="1" noThreeD="1"/>
</file>

<file path=xl/ctrlProps/ctrlProp67.xml><?xml version="1.0" encoding="utf-8"?>
<formControlPr xmlns="http://schemas.microsoft.com/office/spreadsheetml/2009/9/main" objectType="CheckBox" fmlaLink="$X$40" lockText="1" noThreeD="1"/>
</file>

<file path=xl/ctrlProps/ctrlProp68.xml><?xml version="1.0" encoding="utf-8"?>
<formControlPr xmlns="http://schemas.microsoft.com/office/spreadsheetml/2009/9/main" objectType="CheckBox" fmlaLink="$X$41" lockText="1" noThreeD="1"/>
</file>

<file path=xl/ctrlProps/ctrlProp69.xml><?xml version="1.0" encoding="utf-8"?>
<formControlPr xmlns="http://schemas.microsoft.com/office/spreadsheetml/2009/9/main" objectType="CheckBox" fmlaLink="$X$42" lockText="1" noThreeD="1"/>
</file>

<file path=xl/ctrlProps/ctrlProp7.xml><?xml version="1.0" encoding="utf-8"?>
<formControlPr xmlns="http://schemas.microsoft.com/office/spreadsheetml/2009/9/main" objectType="CheckBox" fmlaLink="$X$32" lockText="1" noThreeD="1"/>
</file>

<file path=xl/ctrlProps/ctrlProp70.xml><?xml version="1.0" encoding="utf-8"?>
<formControlPr xmlns="http://schemas.microsoft.com/office/spreadsheetml/2009/9/main" objectType="CheckBox" fmlaLink="$X$43" lockText="1" noThreeD="1"/>
</file>

<file path=xl/ctrlProps/ctrlProp71.xml><?xml version="1.0" encoding="utf-8"?>
<formControlPr xmlns="http://schemas.microsoft.com/office/spreadsheetml/2009/9/main" objectType="CheckBox" fmlaLink="$X$44" lockText="1" noThreeD="1"/>
</file>

<file path=xl/ctrlProps/ctrlProp72.xml><?xml version="1.0" encoding="utf-8"?>
<formControlPr xmlns="http://schemas.microsoft.com/office/spreadsheetml/2009/9/main" objectType="CheckBox" fmlaLink="$X$45" lockText="1" noThreeD="1"/>
</file>

<file path=xl/ctrlProps/ctrlProp73.xml><?xml version="1.0" encoding="utf-8"?>
<formControlPr xmlns="http://schemas.microsoft.com/office/spreadsheetml/2009/9/main" objectType="CheckBox" fmlaLink="$X$46" lockText="1" noThreeD="1"/>
</file>

<file path=xl/ctrlProps/ctrlProp74.xml><?xml version="1.0" encoding="utf-8"?>
<formControlPr xmlns="http://schemas.microsoft.com/office/spreadsheetml/2009/9/main" objectType="CheckBox" fmlaLink="$X$47" lockText="1" noThreeD="1"/>
</file>

<file path=xl/ctrlProps/ctrlProp75.xml><?xml version="1.0" encoding="utf-8"?>
<formControlPr xmlns="http://schemas.microsoft.com/office/spreadsheetml/2009/9/main" objectType="CheckBox" fmlaLink="$X$48" lockText="1" noThreeD="1"/>
</file>

<file path=xl/ctrlProps/ctrlProp76.xml><?xml version="1.0" encoding="utf-8"?>
<formControlPr xmlns="http://schemas.microsoft.com/office/spreadsheetml/2009/9/main" objectType="CheckBox" fmlaLink="$X$49" lockText="1" noThreeD="1"/>
</file>

<file path=xl/ctrlProps/ctrlProp77.xml><?xml version="1.0" encoding="utf-8"?>
<formControlPr xmlns="http://schemas.microsoft.com/office/spreadsheetml/2009/9/main" objectType="CheckBox" fmlaLink="$X$50" lockText="1" noThreeD="1"/>
</file>

<file path=xl/ctrlProps/ctrlProp78.xml><?xml version="1.0" encoding="utf-8"?>
<formControlPr xmlns="http://schemas.microsoft.com/office/spreadsheetml/2009/9/main" objectType="CheckBox" fmlaLink="$X$51" lockText="1" noThreeD="1"/>
</file>

<file path=xl/ctrlProps/ctrlProp79.xml><?xml version="1.0" encoding="utf-8"?>
<formControlPr xmlns="http://schemas.microsoft.com/office/spreadsheetml/2009/9/main" objectType="CheckBox" fmlaLink="$X$52" lockText="1" noThreeD="1"/>
</file>

<file path=xl/ctrlProps/ctrlProp8.xml><?xml version="1.0" encoding="utf-8"?>
<formControlPr xmlns="http://schemas.microsoft.com/office/spreadsheetml/2009/9/main" objectType="CheckBox" fmlaLink="$X$33" lockText="1" noThreeD="1"/>
</file>

<file path=xl/ctrlProps/ctrlProp80.xml><?xml version="1.0" encoding="utf-8"?>
<formControlPr xmlns="http://schemas.microsoft.com/office/spreadsheetml/2009/9/main" objectType="CheckBox" fmlaLink="$X$53" lockText="1" noThreeD="1"/>
</file>

<file path=xl/ctrlProps/ctrlProp81.xml><?xml version="1.0" encoding="utf-8"?>
<formControlPr xmlns="http://schemas.microsoft.com/office/spreadsheetml/2009/9/main" objectType="CheckBox" fmlaLink="$X$54" lockText="1" noThreeD="1"/>
</file>

<file path=xl/ctrlProps/ctrlProp82.xml><?xml version="1.0" encoding="utf-8"?>
<formControlPr xmlns="http://schemas.microsoft.com/office/spreadsheetml/2009/9/main" objectType="CheckBox" fmlaLink="$X$55" lockText="1" noThreeD="1"/>
</file>

<file path=xl/ctrlProps/ctrlProp83.xml><?xml version="1.0" encoding="utf-8"?>
<formControlPr xmlns="http://schemas.microsoft.com/office/spreadsheetml/2009/9/main" objectType="CheckBox" fmlaLink="$X$56" lockText="1" noThreeD="1"/>
</file>

<file path=xl/ctrlProps/ctrlProp84.xml><?xml version="1.0" encoding="utf-8"?>
<formControlPr xmlns="http://schemas.microsoft.com/office/spreadsheetml/2009/9/main" objectType="CheckBox" fmlaLink="$X$57" lockText="1" noThreeD="1"/>
</file>

<file path=xl/ctrlProps/ctrlProp85.xml><?xml version="1.0" encoding="utf-8"?>
<formControlPr xmlns="http://schemas.microsoft.com/office/spreadsheetml/2009/9/main" objectType="CheckBox" fmlaLink="$X$58" lockText="1" noThreeD="1"/>
</file>

<file path=xl/ctrlProps/ctrlProp86.xml><?xml version="1.0" encoding="utf-8"?>
<formControlPr xmlns="http://schemas.microsoft.com/office/spreadsheetml/2009/9/main" objectType="CheckBox" fmlaLink="$X$59" lockText="1" noThreeD="1"/>
</file>

<file path=xl/ctrlProps/ctrlProp87.xml><?xml version="1.0" encoding="utf-8"?>
<formControlPr xmlns="http://schemas.microsoft.com/office/spreadsheetml/2009/9/main" objectType="CheckBox" fmlaLink="$X$60" lockText="1" noThreeD="1"/>
</file>

<file path=xl/ctrlProps/ctrlProp88.xml><?xml version="1.0" encoding="utf-8"?>
<formControlPr xmlns="http://schemas.microsoft.com/office/spreadsheetml/2009/9/main" objectType="CheckBox" fmlaLink="$X$61" lockText="1" noThreeD="1"/>
</file>

<file path=xl/ctrlProps/ctrlProp89.xml><?xml version="1.0" encoding="utf-8"?>
<formControlPr xmlns="http://schemas.microsoft.com/office/spreadsheetml/2009/9/main" objectType="CheckBox" fmlaLink="$X$62" lockText="1" noThreeD="1"/>
</file>

<file path=xl/ctrlProps/ctrlProp9.xml><?xml version="1.0" encoding="utf-8"?>
<formControlPr xmlns="http://schemas.microsoft.com/office/spreadsheetml/2009/9/main" objectType="CheckBox" fmlaLink="$X$34" lockText="1" noThreeD="1"/>
</file>

<file path=xl/ctrlProps/ctrlProp90.xml><?xml version="1.0" encoding="utf-8"?>
<formControlPr xmlns="http://schemas.microsoft.com/office/spreadsheetml/2009/9/main" objectType="CheckBox" fmlaLink="$X$63" lockText="1" noThreeD="1"/>
</file>

<file path=xl/ctrlProps/ctrlProp91.xml><?xml version="1.0" encoding="utf-8"?>
<formControlPr xmlns="http://schemas.microsoft.com/office/spreadsheetml/2009/9/main" objectType="CheckBox" fmlaLink="$Y$16" lockText="1" noThreeD="1"/>
</file>

<file path=xl/ctrlProps/ctrlProp92.xml><?xml version="1.0" encoding="utf-8"?>
<formControlPr xmlns="http://schemas.microsoft.com/office/spreadsheetml/2009/9/main" objectType="CheckBox" fmlaLink="$X$17" lockText="1" noThreeD="1"/>
</file>

<file path=xl/ctrlProps/ctrlProp93.xml><?xml version="1.0" encoding="utf-8"?>
<formControlPr xmlns="http://schemas.microsoft.com/office/spreadsheetml/2009/9/main" objectType="CheckBox" fmlaLink="$X$18" lockText="1" noThreeD="1"/>
</file>

<file path=xl/ctrlProps/ctrlProp94.xml><?xml version="1.0" encoding="utf-8"?>
<formControlPr xmlns="http://schemas.microsoft.com/office/spreadsheetml/2009/9/main" objectType="CheckBox" fmlaLink="$X$19" lockText="1" noThreeD="1"/>
</file>

<file path=xl/ctrlProps/ctrlProp95.xml><?xml version="1.0" encoding="utf-8"?>
<formControlPr xmlns="http://schemas.microsoft.com/office/spreadsheetml/2009/9/main" objectType="CheckBox" fmlaLink="$X$20" lockText="1" noThreeD="1"/>
</file>

<file path=xl/ctrlProps/ctrlProp96.xml><?xml version="1.0" encoding="utf-8"?>
<formControlPr xmlns="http://schemas.microsoft.com/office/spreadsheetml/2009/9/main" objectType="CheckBox" fmlaLink="$X$21" lockText="1" noThreeD="1"/>
</file>

<file path=xl/ctrlProps/ctrlProp97.xml><?xml version="1.0" encoding="utf-8"?>
<formControlPr xmlns="http://schemas.microsoft.com/office/spreadsheetml/2009/9/main" objectType="CheckBox" fmlaLink="$X$22" lockText="1" noThreeD="1"/>
</file>

<file path=xl/ctrlProps/ctrlProp98.xml><?xml version="1.0" encoding="utf-8"?>
<formControlPr xmlns="http://schemas.microsoft.com/office/spreadsheetml/2009/9/main" objectType="CheckBox" fmlaLink="$X$24" lockText="1" noThreeD="1"/>
</file>

<file path=xl/ctrlProps/ctrlProp99.xml><?xml version="1.0" encoding="utf-8"?>
<formControlPr xmlns="http://schemas.microsoft.com/office/spreadsheetml/2009/9/main" objectType="CheckBox" fmlaLink="$X$23" lockText="1" noThreeD="1"/>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123825</xdr:rowOff>
    </xdr:from>
    <xdr:ext cx="6505575" cy="837247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050" y="127000"/>
          <a:ext cx="6505575" cy="8372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123825</xdr:colOff>
          <xdr:row>0</xdr:row>
          <xdr:rowOff>47625</xdr:rowOff>
        </xdr:from>
        <xdr:to>
          <xdr:col>10</xdr:col>
          <xdr:colOff>390525</xdr:colOff>
          <xdr:row>51</xdr:row>
          <xdr:rowOff>123825</xdr:rowOff>
        </xdr:to>
        <xdr:sp macro="" textlink="">
          <xdr:nvSpPr>
            <xdr:cNvPr id="51205" name="Object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372427</xdr:colOff>
      <xdr:row>6</xdr:row>
      <xdr:rowOff>142876</xdr:rowOff>
    </xdr:from>
    <xdr:to>
      <xdr:col>13</xdr:col>
      <xdr:colOff>223361</xdr:colOff>
      <xdr:row>38</xdr:row>
      <xdr:rowOff>116682</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655320</xdr:colOff>
      <xdr:row>39</xdr:row>
      <xdr:rowOff>160020</xdr:rowOff>
    </xdr:from>
    <xdr:to>
      <xdr:col>13</xdr:col>
      <xdr:colOff>259080</xdr:colOff>
      <xdr:row>52</xdr:row>
      <xdr:rowOff>144780</xdr:rowOff>
    </xdr:to>
    <xdr:graphicFrame macro="">
      <xdr:nvGraphicFramePr>
        <xdr:cNvPr id="5" name="Chart 4">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70</xdr:row>
          <xdr:rowOff>114300</xdr:rowOff>
        </xdr:from>
        <xdr:to>
          <xdr:col>9</xdr:col>
          <xdr:colOff>180975</xdr:colOff>
          <xdr:row>80</xdr:row>
          <xdr:rowOff>0</xdr:rowOff>
        </xdr:to>
        <xdr:sp macro="" textlink="">
          <xdr:nvSpPr>
            <xdr:cNvPr id="52225" name="Object 1" hidden="1">
              <a:extLst>
                <a:ext uri="{63B3BB69-23CF-44E3-9099-C40C66FF867C}">
                  <a14:compatExt spid="_x0000_s52225"/>
                </a:ext>
                <a:ext uri="{FF2B5EF4-FFF2-40B4-BE49-F238E27FC236}">
                  <a16:creationId xmlns:a16="http://schemas.microsoft.com/office/drawing/2014/main" id="{00000000-0008-0000-0100-000001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228600</xdr:colOff>
          <xdr:row>20</xdr:row>
          <xdr:rowOff>123825</xdr:rowOff>
        </xdr:to>
        <xdr:sp macro="" textlink="">
          <xdr:nvSpPr>
            <xdr:cNvPr id="52226" name="Object 2" hidden="1">
              <a:extLst>
                <a:ext uri="{63B3BB69-23CF-44E3-9099-C40C66FF867C}">
                  <a14:compatExt spid="_x0000_s52226"/>
                </a:ext>
                <a:ext uri="{FF2B5EF4-FFF2-40B4-BE49-F238E27FC236}">
                  <a16:creationId xmlns:a16="http://schemas.microsoft.com/office/drawing/2014/main" id="{00000000-0008-0000-0100-000002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171450</xdr:rowOff>
        </xdr:from>
        <xdr:to>
          <xdr:col>9</xdr:col>
          <xdr:colOff>590550</xdr:colOff>
          <xdr:row>67</xdr:row>
          <xdr:rowOff>104775</xdr:rowOff>
        </xdr:to>
        <xdr:sp macro="" textlink="">
          <xdr:nvSpPr>
            <xdr:cNvPr id="52227" name="Object 3" hidden="1">
              <a:extLst>
                <a:ext uri="{63B3BB69-23CF-44E3-9099-C40C66FF867C}">
                  <a14:compatExt spid="_x0000_s52227"/>
                </a:ext>
                <a:ext uri="{FF2B5EF4-FFF2-40B4-BE49-F238E27FC236}">
                  <a16:creationId xmlns:a16="http://schemas.microsoft.com/office/drawing/2014/main" id="{00000000-0008-0000-0100-000003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0</xdr:rowOff>
        </xdr:from>
        <xdr:to>
          <xdr:col>9</xdr:col>
          <xdr:colOff>323850</xdr:colOff>
          <xdr:row>79</xdr:row>
          <xdr:rowOff>152400</xdr:rowOff>
        </xdr:to>
        <xdr:sp macro="" textlink="">
          <xdr:nvSpPr>
            <xdr:cNvPr id="52228" name="Object 4" hidden="1">
              <a:extLst>
                <a:ext uri="{63B3BB69-23CF-44E3-9099-C40C66FF867C}">
                  <a14:compatExt spid="_x0000_s52228"/>
                </a:ext>
                <a:ext uri="{FF2B5EF4-FFF2-40B4-BE49-F238E27FC236}">
                  <a16:creationId xmlns:a16="http://schemas.microsoft.com/office/drawing/2014/main" id="{00000000-0008-0000-0100-000004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28575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2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114300</xdr:colOff>
          <xdr:row>28</xdr:row>
          <xdr:rowOff>9525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114300</xdr:colOff>
          <xdr:row>29</xdr:row>
          <xdr:rowOff>28575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114300</xdr:colOff>
          <xdr:row>30</xdr:row>
          <xdr:rowOff>28575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2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114300</xdr:colOff>
          <xdr:row>31</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2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114300</xdr:colOff>
          <xdr:row>32</xdr:row>
          <xdr:rowOff>9525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2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114300</xdr:colOff>
          <xdr:row>33</xdr:row>
          <xdr:rowOff>28575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2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114300</xdr:colOff>
          <xdr:row>34</xdr:row>
          <xdr:rowOff>28575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2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114300</xdr:colOff>
          <xdr:row>35</xdr:row>
          <xdr:rowOff>28575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2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114300</xdr:colOff>
          <xdr:row>36</xdr:row>
          <xdr:rowOff>28575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2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114300</xdr:colOff>
          <xdr:row>37</xdr:row>
          <xdr:rowOff>28575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2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123825</xdr:colOff>
          <xdr:row>38</xdr:row>
          <xdr:rowOff>28575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2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123825</xdr:colOff>
          <xdr:row>39</xdr:row>
          <xdr:rowOff>28575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2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123825</xdr:colOff>
          <xdr:row>40</xdr:row>
          <xdr:rowOff>28575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2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123825</xdr:colOff>
          <xdr:row>41</xdr:row>
          <xdr:rowOff>28575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2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123825</xdr:colOff>
          <xdr:row>42</xdr:row>
          <xdr:rowOff>28575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2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123825</xdr:colOff>
          <xdr:row>43</xdr:row>
          <xdr:rowOff>28575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2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123825</xdr:colOff>
          <xdr:row>44</xdr:row>
          <xdr:rowOff>28575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2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123825</xdr:colOff>
          <xdr:row>45</xdr:row>
          <xdr:rowOff>28575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2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123825</xdr:colOff>
          <xdr:row>46</xdr:row>
          <xdr:rowOff>28575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2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123825</xdr:colOff>
          <xdr:row>47</xdr:row>
          <xdr:rowOff>28575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2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123825</xdr:colOff>
          <xdr:row>48</xdr:row>
          <xdr:rowOff>28575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2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123825</xdr:colOff>
          <xdr:row>49</xdr:row>
          <xdr:rowOff>28575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2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114300</xdr:colOff>
          <xdr:row>50</xdr:row>
          <xdr:rowOff>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2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114300</xdr:colOff>
          <xdr:row>51</xdr:row>
          <xdr:rowOff>28575</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2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114300</xdr:colOff>
          <xdr:row>52</xdr:row>
          <xdr:rowOff>28575</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2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114300</xdr:colOff>
          <xdr:row>53</xdr:row>
          <xdr:rowOff>28575</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2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114300</xdr:colOff>
          <xdr:row>54</xdr:row>
          <xdr:rowOff>28575</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2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28575</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2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123825</xdr:colOff>
          <xdr:row>56</xdr:row>
          <xdr:rowOff>28575</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2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123825</xdr:colOff>
          <xdr:row>57</xdr:row>
          <xdr:rowOff>28575</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2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114300</xdr:colOff>
          <xdr:row>58</xdr:row>
          <xdr:rowOff>28575</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2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114300</xdr:colOff>
          <xdr:row>59</xdr:row>
          <xdr:rowOff>28575</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2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114300</xdr:colOff>
          <xdr:row>60</xdr:row>
          <xdr:rowOff>28575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2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114300</xdr:colOff>
          <xdr:row>61</xdr:row>
          <xdr:rowOff>28575</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2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114300</xdr:colOff>
          <xdr:row>62</xdr:row>
          <xdr:rowOff>28575</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2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2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200-0000278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28575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2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28575</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2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28575</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2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28575</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2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28575</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2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28575</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2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28575</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2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28575</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2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28575</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2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28575</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2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28575</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2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28575</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2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28575</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2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3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3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3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3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3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3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3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3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3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3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59403" name="Check Box 11" hidden="1">
              <a:extLst>
                <a:ext uri="{63B3BB69-23CF-44E3-9099-C40C66FF867C}">
                  <a14:compatExt spid="_x0000_s59403"/>
                </a:ext>
                <a:ext uri="{FF2B5EF4-FFF2-40B4-BE49-F238E27FC236}">
                  <a16:creationId xmlns:a16="http://schemas.microsoft.com/office/drawing/2014/main" id="{00000000-0008-0000-0300-00000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59404" name="Check Box 12" hidden="1">
              <a:extLst>
                <a:ext uri="{63B3BB69-23CF-44E3-9099-C40C66FF867C}">
                  <a14:compatExt spid="_x0000_s59404"/>
                </a:ext>
                <a:ext uri="{FF2B5EF4-FFF2-40B4-BE49-F238E27FC236}">
                  <a16:creationId xmlns:a16="http://schemas.microsoft.com/office/drawing/2014/main" id="{00000000-0008-0000-0300-00000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9405" name="Check Box 13" hidden="1">
              <a:extLst>
                <a:ext uri="{63B3BB69-23CF-44E3-9099-C40C66FF867C}">
                  <a14:compatExt spid="_x0000_s59405"/>
                </a:ext>
                <a:ext uri="{FF2B5EF4-FFF2-40B4-BE49-F238E27FC236}">
                  <a16:creationId xmlns:a16="http://schemas.microsoft.com/office/drawing/2014/main" id="{00000000-0008-0000-0300-00000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9406" name="Check Box 14" hidden="1">
              <a:extLst>
                <a:ext uri="{63B3BB69-23CF-44E3-9099-C40C66FF867C}">
                  <a14:compatExt spid="_x0000_s59406"/>
                </a:ext>
                <a:ext uri="{FF2B5EF4-FFF2-40B4-BE49-F238E27FC236}">
                  <a16:creationId xmlns:a16="http://schemas.microsoft.com/office/drawing/2014/main" id="{00000000-0008-0000-0300-00000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9407" name="Check Box 15" hidden="1">
              <a:extLst>
                <a:ext uri="{63B3BB69-23CF-44E3-9099-C40C66FF867C}">
                  <a14:compatExt spid="_x0000_s59407"/>
                </a:ext>
                <a:ext uri="{FF2B5EF4-FFF2-40B4-BE49-F238E27FC236}">
                  <a16:creationId xmlns:a16="http://schemas.microsoft.com/office/drawing/2014/main" id="{00000000-0008-0000-0300-00000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9408" name="Check Box 16" hidden="1">
              <a:extLst>
                <a:ext uri="{63B3BB69-23CF-44E3-9099-C40C66FF867C}">
                  <a14:compatExt spid="_x0000_s59408"/>
                </a:ext>
                <a:ext uri="{FF2B5EF4-FFF2-40B4-BE49-F238E27FC236}">
                  <a16:creationId xmlns:a16="http://schemas.microsoft.com/office/drawing/2014/main" id="{00000000-0008-0000-0300-00001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9409" name="Check Box 17" hidden="1">
              <a:extLst>
                <a:ext uri="{63B3BB69-23CF-44E3-9099-C40C66FF867C}">
                  <a14:compatExt spid="_x0000_s59409"/>
                </a:ext>
                <a:ext uri="{FF2B5EF4-FFF2-40B4-BE49-F238E27FC236}">
                  <a16:creationId xmlns:a16="http://schemas.microsoft.com/office/drawing/2014/main" id="{00000000-0008-0000-0300-00001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9410" name="Check Box 18" hidden="1">
              <a:extLst>
                <a:ext uri="{63B3BB69-23CF-44E3-9099-C40C66FF867C}">
                  <a14:compatExt spid="_x0000_s59410"/>
                </a:ext>
                <a:ext uri="{FF2B5EF4-FFF2-40B4-BE49-F238E27FC236}">
                  <a16:creationId xmlns:a16="http://schemas.microsoft.com/office/drawing/2014/main" id="{00000000-0008-0000-0300-00001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9411" name="Check Box 19" hidden="1">
              <a:extLst>
                <a:ext uri="{63B3BB69-23CF-44E3-9099-C40C66FF867C}">
                  <a14:compatExt spid="_x0000_s59411"/>
                </a:ext>
                <a:ext uri="{FF2B5EF4-FFF2-40B4-BE49-F238E27FC236}">
                  <a16:creationId xmlns:a16="http://schemas.microsoft.com/office/drawing/2014/main" id="{00000000-0008-0000-0300-00001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9412" name="Check Box 20" hidden="1">
              <a:extLst>
                <a:ext uri="{63B3BB69-23CF-44E3-9099-C40C66FF867C}">
                  <a14:compatExt spid="_x0000_s59412"/>
                </a:ext>
                <a:ext uri="{FF2B5EF4-FFF2-40B4-BE49-F238E27FC236}">
                  <a16:creationId xmlns:a16="http://schemas.microsoft.com/office/drawing/2014/main" id="{00000000-0008-0000-0300-00001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9413" name="Check Box 21" hidden="1">
              <a:extLst>
                <a:ext uri="{63B3BB69-23CF-44E3-9099-C40C66FF867C}">
                  <a14:compatExt spid="_x0000_s59413"/>
                </a:ext>
                <a:ext uri="{FF2B5EF4-FFF2-40B4-BE49-F238E27FC236}">
                  <a16:creationId xmlns:a16="http://schemas.microsoft.com/office/drawing/2014/main" id="{00000000-0008-0000-0300-00001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9414" name="Check Box 22" hidden="1">
              <a:extLst>
                <a:ext uri="{63B3BB69-23CF-44E3-9099-C40C66FF867C}">
                  <a14:compatExt spid="_x0000_s59414"/>
                </a:ext>
                <a:ext uri="{FF2B5EF4-FFF2-40B4-BE49-F238E27FC236}">
                  <a16:creationId xmlns:a16="http://schemas.microsoft.com/office/drawing/2014/main" id="{00000000-0008-0000-0300-00001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9415" name="Check Box 23" hidden="1">
              <a:extLst>
                <a:ext uri="{63B3BB69-23CF-44E3-9099-C40C66FF867C}">
                  <a14:compatExt spid="_x0000_s59415"/>
                </a:ext>
                <a:ext uri="{FF2B5EF4-FFF2-40B4-BE49-F238E27FC236}">
                  <a16:creationId xmlns:a16="http://schemas.microsoft.com/office/drawing/2014/main" id="{00000000-0008-0000-0300-00001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9416" name="Check Box 24" hidden="1">
              <a:extLst>
                <a:ext uri="{63B3BB69-23CF-44E3-9099-C40C66FF867C}">
                  <a14:compatExt spid="_x0000_s59416"/>
                </a:ext>
                <a:ext uri="{FF2B5EF4-FFF2-40B4-BE49-F238E27FC236}">
                  <a16:creationId xmlns:a16="http://schemas.microsoft.com/office/drawing/2014/main" id="{00000000-0008-0000-0300-00001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59417" name="Check Box 25" hidden="1">
              <a:extLst>
                <a:ext uri="{63B3BB69-23CF-44E3-9099-C40C66FF867C}">
                  <a14:compatExt spid="_x0000_s59417"/>
                </a:ext>
                <a:ext uri="{FF2B5EF4-FFF2-40B4-BE49-F238E27FC236}">
                  <a16:creationId xmlns:a16="http://schemas.microsoft.com/office/drawing/2014/main" id="{00000000-0008-0000-0300-00001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59418" name="Check Box 26" hidden="1">
              <a:extLst>
                <a:ext uri="{63B3BB69-23CF-44E3-9099-C40C66FF867C}">
                  <a14:compatExt spid="_x0000_s59418"/>
                </a:ext>
                <a:ext uri="{FF2B5EF4-FFF2-40B4-BE49-F238E27FC236}">
                  <a16:creationId xmlns:a16="http://schemas.microsoft.com/office/drawing/2014/main" id="{00000000-0008-0000-0300-00001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59419" name="Check Box 27" hidden="1">
              <a:extLst>
                <a:ext uri="{63B3BB69-23CF-44E3-9099-C40C66FF867C}">
                  <a14:compatExt spid="_x0000_s59419"/>
                </a:ext>
                <a:ext uri="{FF2B5EF4-FFF2-40B4-BE49-F238E27FC236}">
                  <a16:creationId xmlns:a16="http://schemas.microsoft.com/office/drawing/2014/main" id="{00000000-0008-0000-0300-00001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59420" name="Check Box 28" hidden="1">
              <a:extLst>
                <a:ext uri="{63B3BB69-23CF-44E3-9099-C40C66FF867C}">
                  <a14:compatExt spid="_x0000_s59420"/>
                </a:ext>
                <a:ext uri="{FF2B5EF4-FFF2-40B4-BE49-F238E27FC236}">
                  <a16:creationId xmlns:a16="http://schemas.microsoft.com/office/drawing/2014/main" id="{00000000-0008-0000-0300-00001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59421" name="Check Box 29" hidden="1">
              <a:extLst>
                <a:ext uri="{63B3BB69-23CF-44E3-9099-C40C66FF867C}">
                  <a14:compatExt spid="_x0000_s59421"/>
                </a:ext>
                <a:ext uri="{FF2B5EF4-FFF2-40B4-BE49-F238E27FC236}">
                  <a16:creationId xmlns:a16="http://schemas.microsoft.com/office/drawing/2014/main" id="{00000000-0008-0000-0300-00001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59422" name="Check Box 30" hidden="1">
              <a:extLst>
                <a:ext uri="{63B3BB69-23CF-44E3-9099-C40C66FF867C}">
                  <a14:compatExt spid="_x0000_s59422"/>
                </a:ext>
                <a:ext uri="{FF2B5EF4-FFF2-40B4-BE49-F238E27FC236}">
                  <a16:creationId xmlns:a16="http://schemas.microsoft.com/office/drawing/2014/main" id="{00000000-0008-0000-0300-00001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59423" name="Check Box 31" hidden="1">
              <a:extLst>
                <a:ext uri="{63B3BB69-23CF-44E3-9099-C40C66FF867C}">
                  <a14:compatExt spid="_x0000_s59423"/>
                </a:ext>
                <a:ext uri="{FF2B5EF4-FFF2-40B4-BE49-F238E27FC236}">
                  <a16:creationId xmlns:a16="http://schemas.microsoft.com/office/drawing/2014/main" id="{00000000-0008-0000-0300-00001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59424" name="Check Box 32" hidden="1">
              <a:extLst>
                <a:ext uri="{63B3BB69-23CF-44E3-9099-C40C66FF867C}">
                  <a14:compatExt spid="_x0000_s59424"/>
                </a:ext>
                <a:ext uri="{FF2B5EF4-FFF2-40B4-BE49-F238E27FC236}">
                  <a16:creationId xmlns:a16="http://schemas.microsoft.com/office/drawing/2014/main" id="{00000000-0008-0000-0300-00002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59425" name="Check Box 33" hidden="1">
              <a:extLst>
                <a:ext uri="{63B3BB69-23CF-44E3-9099-C40C66FF867C}">
                  <a14:compatExt spid="_x0000_s59425"/>
                </a:ext>
                <a:ext uri="{FF2B5EF4-FFF2-40B4-BE49-F238E27FC236}">
                  <a16:creationId xmlns:a16="http://schemas.microsoft.com/office/drawing/2014/main" id="{00000000-0008-0000-0300-00002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59426" name="Check Box 34" hidden="1">
              <a:extLst>
                <a:ext uri="{63B3BB69-23CF-44E3-9099-C40C66FF867C}">
                  <a14:compatExt spid="_x0000_s59426"/>
                </a:ext>
                <a:ext uri="{FF2B5EF4-FFF2-40B4-BE49-F238E27FC236}">
                  <a16:creationId xmlns:a16="http://schemas.microsoft.com/office/drawing/2014/main" id="{00000000-0008-0000-0300-00002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59427" name="Check Box 35" hidden="1">
              <a:extLst>
                <a:ext uri="{63B3BB69-23CF-44E3-9099-C40C66FF867C}">
                  <a14:compatExt spid="_x0000_s59427"/>
                </a:ext>
                <a:ext uri="{FF2B5EF4-FFF2-40B4-BE49-F238E27FC236}">
                  <a16:creationId xmlns:a16="http://schemas.microsoft.com/office/drawing/2014/main" id="{00000000-0008-0000-0300-00002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59428" name="Check Box 36" hidden="1">
              <a:extLst>
                <a:ext uri="{63B3BB69-23CF-44E3-9099-C40C66FF867C}">
                  <a14:compatExt spid="_x0000_s59428"/>
                </a:ext>
                <a:ext uri="{FF2B5EF4-FFF2-40B4-BE49-F238E27FC236}">
                  <a16:creationId xmlns:a16="http://schemas.microsoft.com/office/drawing/2014/main" id="{00000000-0008-0000-0300-00002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59429" name="Check Box 37" hidden="1">
              <a:extLst>
                <a:ext uri="{63B3BB69-23CF-44E3-9099-C40C66FF867C}">
                  <a14:compatExt spid="_x0000_s59429"/>
                </a:ext>
                <a:ext uri="{FF2B5EF4-FFF2-40B4-BE49-F238E27FC236}">
                  <a16:creationId xmlns:a16="http://schemas.microsoft.com/office/drawing/2014/main" id="{00000000-0008-0000-0300-00002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59430" name="Check Box 38" hidden="1">
              <a:extLst>
                <a:ext uri="{63B3BB69-23CF-44E3-9099-C40C66FF867C}">
                  <a14:compatExt spid="_x0000_s59430"/>
                </a:ext>
                <a:ext uri="{FF2B5EF4-FFF2-40B4-BE49-F238E27FC236}">
                  <a16:creationId xmlns:a16="http://schemas.microsoft.com/office/drawing/2014/main" id="{00000000-0008-0000-0300-00002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59431" name="Check Box 39" hidden="1">
              <a:extLst>
                <a:ext uri="{63B3BB69-23CF-44E3-9099-C40C66FF867C}">
                  <a14:compatExt spid="_x0000_s59431"/>
                </a:ext>
                <a:ext uri="{FF2B5EF4-FFF2-40B4-BE49-F238E27FC236}">
                  <a16:creationId xmlns:a16="http://schemas.microsoft.com/office/drawing/2014/main" id="{00000000-0008-0000-0300-000027E8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59432" name="Check Box 40" hidden="1">
              <a:extLst>
                <a:ext uri="{63B3BB69-23CF-44E3-9099-C40C66FF867C}">
                  <a14:compatExt spid="_x0000_s59432"/>
                </a:ext>
                <a:ext uri="{FF2B5EF4-FFF2-40B4-BE49-F238E27FC236}">
                  <a16:creationId xmlns:a16="http://schemas.microsoft.com/office/drawing/2014/main" id="{00000000-0008-0000-0300-00002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59433" name="Check Box 41" hidden="1">
              <a:extLst>
                <a:ext uri="{63B3BB69-23CF-44E3-9099-C40C66FF867C}">
                  <a14:compatExt spid="_x0000_s59433"/>
                </a:ext>
                <a:ext uri="{FF2B5EF4-FFF2-40B4-BE49-F238E27FC236}">
                  <a16:creationId xmlns:a16="http://schemas.microsoft.com/office/drawing/2014/main" id="{00000000-0008-0000-0300-00002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59434" name="Check Box 42" hidden="1">
              <a:extLst>
                <a:ext uri="{63B3BB69-23CF-44E3-9099-C40C66FF867C}">
                  <a14:compatExt spid="_x0000_s59434"/>
                </a:ext>
                <a:ext uri="{FF2B5EF4-FFF2-40B4-BE49-F238E27FC236}">
                  <a16:creationId xmlns:a16="http://schemas.microsoft.com/office/drawing/2014/main" id="{00000000-0008-0000-0300-00002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59435" name="Check Box 43" hidden="1">
              <a:extLst>
                <a:ext uri="{63B3BB69-23CF-44E3-9099-C40C66FF867C}">
                  <a14:compatExt spid="_x0000_s59435"/>
                </a:ext>
                <a:ext uri="{FF2B5EF4-FFF2-40B4-BE49-F238E27FC236}">
                  <a16:creationId xmlns:a16="http://schemas.microsoft.com/office/drawing/2014/main" id="{00000000-0008-0000-0300-00002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59436" name="Check Box 44" hidden="1">
              <a:extLst>
                <a:ext uri="{63B3BB69-23CF-44E3-9099-C40C66FF867C}">
                  <a14:compatExt spid="_x0000_s59436"/>
                </a:ext>
                <a:ext uri="{FF2B5EF4-FFF2-40B4-BE49-F238E27FC236}">
                  <a16:creationId xmlns:a16="http://schemas.microsoft.com/office/drawing/2014/main" id="{00000000-0008-0000-0300-00002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59437" name="Check Box 45" hidden="1">
              <a:extLst>
                <a:ext uri="{63B3BB69-23CF-44E3-9099-C40C66FF867C}">
                  <a14:compatExt spid="_x0000_s59437"/>
                </a:ext>
                <a:ext uri="{FF2B5EF4-FFF2-40B4-BE49-F238E27FC236}">
                  <a16:creationId xmlns:a16="http://schemas.microsoft.com/office/drawing/2014/main" id="{00000000-0008-0000-0300-00002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59438" name="Check Box 46" hidden="1">
              <a:extLst>
                <a:ext uri="{63B3BB69-23CF-44E3-9099-C40C66FF867C}">
                  <a14:compatExt spid="_x0000_s59438"/>
                </a:ext>
                <a:ext uri="{FF2B5EF4-FFF2-40B4-BE49-F238E27FC236}">
                  <a16:creationId xmlns:a16="http://schemas.microsoft.com/office/drawing/2014/main" id="{00000000-0008-0000-0300-00002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59439" name="Check Box 47" hidden="1">
              <a:extLst>
                <a:ext uri="{63B3BB69-23CF-44E3-9099-C40C66FF867C}">
                  <a14:compatExt spid="_x0000_s59439"/>
                </a:ext>
                <a:ext uri="{FF2B5EF4-FFF2-40B4-BE49-F238E27FC236}">
                  <a16:creationId xmlns:a16="http://schemas.microsoft.com/office/drawing/2014/main" id="{00000000-0008-0000-0300-00002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59440" name="Check Box 48" hidden="1">
              <a:extLst>
                <a:ext uri="{63B3BB69-23CF-44E3-9099-C40C66FF867C}">
                  <a14:compatExt spid="_x0000_s59440"/>
                </a:ext>
                <a:ext uri="{FF2B5EF4-FFF2-40B4-BE49-F238E27FC236}">
                  <a16:creationId xmlns:a16="http://schemas.microsoft.com/office/drawing/2014/main" id="{00000000-0008-0000-0300-00003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9441" name="Check Box 49" hidden="1">
              <a:extLst>
                <a:ext uri="{63B3BB69-23CF-44E3-9099-C40C66FF867C}">
                  <a14:compatExt spid="_x0000_s59441"/>
                </a:ext>
                <a:ext uri="{FF2B5EF4-FFF2-40B4-BE49-F238E27FC236}">
                  <a16:creationId xmlns:a16="http://schemas.microsoft.com/office/drawing/2014/main" id="{00000000-0008-0000-0300-00003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9442" name="Check Box 50" hidden="1">
              <a:extLst>
                <a:ext uri="{63B3BB69-23CF-44E3-9099-C40C66FF867C}">
                  <a14:compatExt spid="_x0000_s59442"/>
                </a:ext>
                <a:ext uri="{FF2B5EF4-FFF2-40B4-BE49-F238E27FC236}">
                  <a16:creationId xmlns:a16="http://schemas.microsoft.com/office/drawing/2014/main" id="{00000000-0008-0000-0300-00003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9443" name="Check Box 51" hidden="1">
              <a:extLst>
                <a:ext uri="{63B3BB69-23CF-44E3-9099-C40C66FF867C}">
                  <a14:compatExt spid="_x0000_s59443"/>
                </a:ext>
                <a:ext uri="{FF2B5EF4-FFF2-40B4-BE49-F238E27FC236}">
                  <a16:creationId xmlns:a16="http://schemas.microsoft.com/office/drawing/2014/main" id="{00000000-0008-0000-0300-00003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9444" name="Check Box 52" hidden="1">
              <a:extLst>
                <a:ext uri="{63B3BB69-23CF-44E3-9099-C40C66FF867C}">
                  <a14:compatExt spid="_x0000_s59444"/>
                </a:ext>
                <a:ext uri="{FF2B5EF4-FFF2-40B4-BE49-F238E27FC236}">
                  <a16:creationId xmlns:a16="http://schemas.microsoft.com/office/drawing/2014/main" id="{00000000-0008-0000-0300-00003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4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4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4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4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4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4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4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4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4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4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4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4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4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4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4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4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8385" name="Check Box 17" hidden="1">
              <a:extLst>
                <a:ext uri="{63B3BB69-23CF-44E3-9099-C40C66FF867C}">
                  <a14:compatExt spid="_x0000_s58385"/>
                </a:ext>
                <a:ext uri="{FF2B5EF4-FFF2-40B4-BE49-F238E27FC236}">
                  <a16:creationId xmlns:a16="http://schemas.microsoft.com/office/drawing/2014/main" id="{00000000-0008-0000-0400-00001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8386" name="Check Box 18" hidden="1">
              <a:extLst>
                <a:ext uri="{63B3BB69-23CF-44E3-9099-C40C66FF867C}">
                  <a14:compatExt spid="_x0000_s58386"/>
                </a:ext>
                <a:ext uri="{FF2B5EF4-FFF2-40B4-BE49-F238E27FC236}">
                  <a16:creationId xmlns:a16="http://schemas.microsoft.com/office/drawing/2014/main" id="{00000000-0008-0000-0400-00001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8387" name="Check Box 19" hidden="1">
              <a:extLst>
                <a:ext uri="{63B3BB69-23CF-44E3-9099-C40C66FF867C}">
                  <a14:compatExt spid="_x0000_s58387"/>
                </a:ext>
                <a:ext uri="{FF2B5EF4-FFF2-40B4-BE49-F238E27FC236}">
                  <a16:creationId xmlns:a16="http://schemas.microsoft.com/office/drawing/2014/main" id="{00000000-0008-0000-0400-00001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8388" name="Check Box 20" hidden="1">
              <a:extLst>
                <a:ext uri="{63B3BB69-23CF-44E3-9099-C40C66FF867C}">
                  <a14:compatExt spid="_x0000_s58388"/>
                </a:ext>
                <a:ext uri="{FF2B5EF4-FFF2-40B4-BE49-F238E27FC236}">
                  <a16:creationId xmlns:a16="http://schemas.microsoft.com/office/drawing/2014/main" id="{00000000-0008-0000-0400-00001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8389" name="Check Box 21" hidden="1">
              <a:extLst>
                <a:ext uri="{63B3BB69-23CF-44E3-9099-C40C66FF867C}">
                  <a14:compatExt spid="_x0000_s58389"/>
                </a:ext>
                <a:ext uri="{FF2B5EF4-FFF2-40B4-BE49-F238E27FC236}">
                  <a16:creationId xmlns:a16="http://schemas.microsoft.com/office/drawing/2014/main" id="{00000000-0008-0000-0400-00001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8390" name="Check Box 22" hidden="1">
              <a:extLst>
                <a:ext uri="{63B3BB69-23CF-44E3-9099-C40C66FF867C}">
                  <a14:compatExt spid="_x0000_s58390"/>
                </a:ext>
                <a:ext uri="{FF2B5EF4-FFF2-40B4-BE49-F238E27FC236}">
                  <a16:creationId xmlns:a16="http://schemas.microsoft.com/office/drawing/2014/main" id="{00000000-0008-0000-0400-00001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8391" name="Check Box 23" hidden="1">
              <a:extLst>
                <a:ext uri="{63B3BB69-23CF-44E3-9099-C40C66FF867C}">
                  <a14:compatExt spid="_x0000_s58391"/>
                </a:ext>
                <a:ext uri="{FF2B5EF4-FFF2-40B4-BE49-F238E27FC236}">
                  <a16:creationId xmlns:a16="http://schemas.microsoft.com/office/drawing/2014/main" id="{00000000-0008-0000-0400-00001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8392" name="Check Box 24" hidden="1">
              <a:extLst>
                <a:ext uri="{63B3BB69-23CF-44E3-9099-C40C66FF867C}">
                  <a14:compatExt spid="_x0000_s58392"/>
                </a:ext>
                <a:ext uri="{FF2B5EF4-FFF2-40B4-BE49-F238E27FC236}">
                  <a16:creationId xmlns:a16="http://schemas.microsoft.com/office/drawing/2014/main" id="{00000000-0008-0000-0400-00001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58393" name="Check Box 25" hidden="1">
              <a:extLst>
                <a:ext uri="{63B3BB69-23CF-44E3-9099-C40C66FF867C}">
                  <a14:compatExt spid="_x0000_s58393"/>
                </a:ext>
                <a:ext uri="{FF2B5EF4-FFF2-40B4-BE49-F238E27FC236}">
                  <a16:creationId xmlns:a16="http://schemas.microsoft.com/office/drawing/2014/main" id="{00000000-0008-0000-0400-00001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58394" name="Check Box 26" hidden="1">
              <a:extLst>
                <a:ext uri="{63B3BB69-23CF-44E3-9099-C40C66FF867C}">
                  <a14:compatExt spid="_x0000_s58394"/>
                </a:ext>
                <a:ext uri="{FF2B5EF4-FFF2-40B4-BE49-F238E27FC236}">
                  <a16:creationId xmlns:a16="http://schemas.microsoft.com/office/drawing/2014/main" id="{00000000-0008-0000-0400-00001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58395" name="Check Box 27" hidden="1">
              <a:extLst>
                <a:ext uri="{63B3BB69-23CF-44E3-9099-C40C66FF867C}">
                  <a14:compatExt spid="_x0000_s58395"/>
                </a:ext>
                <a:ext uri="{FF2B5EF4-FFF2-40B4-BE49-F238E27FC236}">
                  <a16:creationId xmlns:a16="http://schemas.microsoft.com/office/drawing/2014/main" id="{00000000-0008-0000-0400-00001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58396" name="Check Box 28" hidden="1">
              <a:extLst>
                <a:ext uri="{63B3BB69-23CF-44E3-9099-C40C66FF867C}">
                  <a14:compatExt spid="_x0000_s58396"/>
                </a:ext>
                <a:ext uri="{FF2B5EF4-FFF2-40B4-BE49-F238E27FC236}">
                  <a16:creationId xmlns:a16="http://schemas.microsoft.com/office/drawing/2014/main" id="{00000000-0008-0000-0400-00001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58397" name="Check Box 29" hidden="1">
              <a:extLst>
                <a:ext uri="{63B3BB69-23CF-44E3-9099-C40C66FF867C}">
                  <a14:compatExt spid="_x0000_s58397"/>
                </a:ext>
                <a:ext uri="{FF2B5EF4-FFF2-40B4-BE49-F238E27FC236}">
                  <a16:creationId xmlns:a16="http://schemas.microsoft.com/office/drawing/2014/main" id="{00000000-0008-0000-0400-00001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58398" name="Check Box 30" hidden="1">
              <a:extLst>
                <a:ext uri="{63B3BB69-23CF-44E3-9099-C40C66FF867C}">
                  <a14:compatExt spid="_x0000_s58398"/>
                </a:ext>
                <a:ext uri="{FF2B5EF4-FFF2-40B4-BE49-F238E27FC236}">
                  <a16:creationId xmlns:a16="http://schemas.microsoft.com/office/drawing/2014/main" id="{00000000-0008-0000-0400-00001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58399" name="Check Box 31" hidden="1">
              <a:extLst>
                <a:ext uri="{63B3BB69-23CF-44E3-9099-C40C66FF867C}">
                  <a14:compatExt spid="_x0000_s58399"/>
                </a:ext>
                <a:ext uri="{FF2B5EF4-FFF2-40B4-BE49-F238E27FC236}">
                  <a16:creationId xmlns:a16="http://schemas.microsoft.com/office/drawing/2014/main" id="{00000000-0008-0000-0400-00001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58400" name="Check Box 32" hidden="1">
              <a:extLst>
                <a:ext uri="{63B3BB69-23CF-44E3-9099-C40C66FF867C}">
                  <a14:compatExt spid="_x0000_s58400"/>
                </a:ext>
                <a:ext uri="{FF2B5EF4-FFF2-40B4-BE49-F238E27FC236}">
                  <a16:creationId xmlns:a16="http://schemas.microsoft.com/office/drawing/2014/main" id="{00000000-0008-0000-0400-00002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58401" name="Check Box 33" hidden="1">
              <a:extLst>
                <a:ext uri="{63B3BB69-23CF-44E3-9099-C40C66FF867C}">
                  <a14:compatExt spid="_x0000_s58401"/>
                </a:ext>
                <a:ext uri="{FF2B5EF4-FFF2-40B4-BE49-F238E27FC236}">
                  <a16:creationId xmlns:a16="http://schemas.microsoft.com/office/drawing/2014/main" id="{00000000-0008-0000-0400-00002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58402" name="Check Box 34" hidden="1">
              <a:extLst>
                <a:ext uri="{63B3BB69-23CF-44E3-9099-C40C66FF867C}">
                  <a14:compatExt spid="_x0000_s58402"/>
                </a:ext>
                <a:ext uri="{FF2B5EF4-FFF2-40B4-BE49-F238E27FC236}">
                  <a16:creationId xmlns:a16="http://schemas.microsoft.com/office/drawing/2014/main" id="{00000000-0008-0000-0400-00002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58403" name="Check Box 35" hidden="1">
              <a:extLst>
                <a:ext uri="{63B3BB69-23CF-44E3-9099-C40C66FF867C}">
                  <a14:compatExt spid="_x0000_s58403"/>
                </a:ext>
                <a:ext uri="{FF2B5EF4-FFF2-40B4-BE49-F238E27FC236}">
                  <a16:creationId xmlns:a16="http://schemas.microsoft.com/office/drawing/2014/main" id="{00000000-0008-0000-0400-00002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58404" name="Check Box 36" hidden="1">
              <a:extLst>
                <a:ext uri="{63B3BB69-23CF-44E3-9099-C40C66FF867C}">
                  <a14:compatExt spid="_x0000_s58404"/>
                </a:ext>
                <a:ext uri="{FF2B5EF4-FFF2-40B4-BE49-F238E27FC236}">
                  <a16:creationId xmlns:a16="http://schemas.microsoft.com/office/drawing/2014/main" id="{00000000-0008-0000-0400-00002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58405" name="Check Box 37" hidden="1">
              <a:extLst>
                <a:ext uri="{63B3BB69-23CF-44E3-9099-C40C66FF867C}">
                  <a14:compatExt spid="_x0000_s58405"/>
                </a:ext>
                <a:ext uri="{FF2B5EF4-FFF2-40B4-BE49-F238E27FC236}">
                  <a16:creationId xmlns:a16="http://schemas.microsoft.com/office/drawing/2014/main" id="{00000000-0008-0000-0400-00002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58406" name="Check Box 38" hidden="1">
              <a:extLst>
                <a:ext uri="{63B3BB69-23CF-44E3-9099-C40C66FF867C}">
                  <a14:compatExt spid="_x0000_s58406"/>
                </a:ext>
                <a:ext uri="{FF2B5EF4-FFF2-40B4-BE49-F238E27FC236}">
                  <a16:creationId xmlns:a16="http://schemas.microsoft.com/office/drawing/2014/main" id="{00000000-0008-0000-0400-00002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58407" name="Check Box 39" hidden="1">
              <a:extLst>
                <a:ext uri="{63B3BB69-23CF-44E3-9099-C40C66FF867C}">
                  <a14:compatExt spid="_x0000_s58407"/>
                </a:ext>
                <a:ext uri="{FF2B5EF4-FFF2-40B4-BE49-F238E27FC236}">
                  <a16:creationId xmlns:a16="http://schemas.microsoft.com/office/drawing/2014/main" id="{00000000-0008-0000-0400-000027E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58408" name="Check Box 40" hidden="1">
              <a:extLst>
                <a:ext uri="{63B3BB69-23CF-44E3-9099-C40C66FF867C}">
                  <a14:compatExt spid="_x0000_s58408"/>
                </a:ext>
                <a:ext uri="{FF2B5EF4-FFF2-40B4-BE49-F238E27FC236}">
                  <a16:creationId xmlns:a16="http://schemas.microsoft.com/office/drawing/2014/main" id="{00000000-0008-0000-0400-00002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58409" name="Check Box 41" hidden="1">
              <a:extLst>
                <a:ext uri="{63B3BB69-23CF-44E3-9099-C40C66FF867C}">
                  <a14:compatExt spid="_x0000_s58409"/>
                </a:ext>
                <a:ext uri="{FF2B5EF4-FFF2-40B4-BE49-F238E27FC236}">
                  <a16:creationId xmlns:a16="http://schemas.microsoft.com/office/drawing/2014/main" id="{00000000-0008-0000-0400-00002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58410" name="Check Box 42" hidden="1">
              <a:extLst>
                <a:ext uri="{63B3BB69-23CF-44E3-9099-C40C66FF867C}">
                  <a14:compatExt spid="_x0000_s58410"/>
                </a:ext>
                <a:ext uri="{FF2B5EF4-FFF2-40B4-BE49-F238E27FC236}">
                  <a16:creationId xmlns:a16="http://schemas.microsoft.com/office/drawing/2014/main" id="{00000000-0008-0000-0400-00002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58411" name="Check Box 43" hidden="1">
              <a:extLst>
                <a:ext uri="{63B3BB69-23CF-44E3-9099-C40C66FF867C}">
                  <a14:compatExt spid="_x0000_s58411"/>
                </a:ext>
                <a:ext uri="{FF2B5EF4-FFF2-40B4-BE49-F238E27FC236}">
                  <a16:creationId xmlns:a16="http://schemas.microsoft.com/office/drawing/2014/main" id="{00000000-0008-0000-0400-00002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58412" name="Check Box 44" hidden="1">
              <a:extLst>
                <a:ext uri="{63B3BB69-23CF-44E3-9099-C40C66FF867C}">
                  <a14:compatExt spid="_x0000_s58412"/>
                </a:ext>
                <a:ext uri="{FF2B5EF4-FFF2-40B4-BE49-F238E27FC236}">
                  <a16:creationId xmlns:a16="http://schemas.microsoft.com/office/drawing/2014/main" id="{00000000-0008-0000-0400-00002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58413" name="Check Box 45" hidden="1">
              <a:extLst>
                <a:ext uri="{63B3BB69-23CF-44E3-9099-C40C66FF867C}">
                  <a14:compatExt spid="_x0000_s58413"/>
                </a:ext>
                <a:ext uri="{FF2B5EF4-FFF2-40B4-BE49-F238E27FC236}">
                  <a16:creationId xmlns:a16="http://schemas.microsoft.com/office/drawing/2014/main" id="{00000000-0008-0000-0400-00002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58414" name="Check Box 46" hidden="1">
              <a:extLst>
                <a:ext uri="{63B3BB69-23CF-44E3-9099-C40C66FF867C}">
                  <a14:compatExt spid="_x0000_s58414"/>
                </a:ext>
                <a:ext uri="{FF2B5EF4-FFF2-40B4-BE49-F238E27FC236}">
                  <a16:creationId xmlns:a16="http://schemas.microsoft.com/office/drawing/2014/main" id="{00000000-0008-0000-0400-00002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58415" name="Check Box 47" hidden="1">
              <a:extLst>
                <a:ext uri="{63B3BB69-23CF-44E3-9099-C40C66FF867C}">
                  <a14:compatExt spid="_x0000_s58415"/>
                </a:ext>
                <a:ext uri="{FF2B5EF4-FFF2-40B4-BE49-F238E27FC236}">
                  <a16:creationId xmlns:a16="http://schemas.microsoft.com/office/drawing/2014/main" id="{00000000-0008-0000-0400-00002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58416" name="Check Box 48" hidden="1">
              <a:extLst>
                <a:ext uri="{63B3BB69-23CF-44E3-9099-C40C66FF867C}">
                  <a14:compatExt spid="_x0000_s58416"/>
                </a:ext>
                <a:ext uri="{FF2B5EF4-FFF2-40B4-BE49-F238E27FC236}">
                  <a16:creationId xmlns:a16="http://schemas.microsoft.com/office/drawing/2014/main" id="{00000000-0008-0000-0400-00003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8417" name="Check Box 49" hidden="1">
              <a:extLst>
                <a:ext uri="{63B3BB69-23CF-44E3-9099-C40C66FF867C}">
                  <a14:compatExt spid="_x0000_s58417"/>
                </a:ext>
                <a:ext uri="{FF2B5EF4-FFF2-40B4-BE49-F238E27FC236}">
                  <a16:creationId xmlns:a16="http://schemas.microsoft.com/office/drawing/2014/main" id="{00000000-0008-0000-0400-00003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8418" name="Check Box 50" hidden="1">
              <a:extLst>
                <a:ext uri="{63B3BB69-23CF-44E3-9099-C40C66FF867C}">
                  <a14:compatExt spid="_x0000_s58418"/>
                </a:ext>
                <a:ext uri="{FF2B5EF4-FFF2-40B4-BE49-F238E27FC236}">
                  <a16:creationId xmlns:a16="http://schemas.microsoft.com/office/drawing/2014/main" id="{00000000-0008-0000-0400-00003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8419" name="Check Box 51" hidden="1">
              <a:extLst>
                <a:ext uri="{63B3BB69-23CF-44E3-9099-C40C66FF867C}">
                  <a14:compatExt spid="_x0000_s58419"/>
                </a:ext>
                <a:ext uri="{FF2B5EF4-FFF2-40B4-BE49-F238E27FC236}">
                  <a16:creationId xmlns:a16="http://schemas.microsoft.com/office/drawing/2014/main" id="{00000000-0008-0000-0400-00003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8420" name="Check Box 52" hidden="1">
              <a:extLst>
                <a:ext uri="{63B3BB69-23CF-44E3-9099-C40C66FF867C}">
                  <a14:compatExt spid="_x0000_s58420"/>
                </a:ext>
                <a:ext uri="{FF2B5EF4-FFF2-40B4-BE49-F238E27FC236}">
                  <a16:creationId xmlns:a16="http://schemas.microsoft.com/office/drawing/2014/main" id="{00000000-0008-0000-0400-00003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114300</xdr:colOff>
          <xdr:row>15</xdr:row>
          <xdr:rowOff>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5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114300</xdr:colOff>
          <xdr:row>16</xdr:row>
          <xdr:rowOff>38100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5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114300</xdr:colOff>
          <xdr:row>28</xdr:row>
          <xdr:rowOff>19050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5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114300</xdr:colOff>
          <xdr:row>29</xdr:row>
          <xdr:rowOff>38100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5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114300</xdr:colOff>
          <xdr:row>30</xdr:row>
          <xdr:rowOff>38100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5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114300</xdr:colOff>
          <xdr:row>31</xdr:row>
          <xdr:rowOff>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5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114300</xdr:colOff>
          <xdr:row>32</xdr:row>
          <xdr:rowOff>19050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5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114300</xdr:colOff>
          <xdr:row>33</xdr:row>
          <xdr:rowOff>38100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5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114300</xdr:colOff>
          <xdr:row>34</xdr:row>
          <xdr:rowOff>38100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5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114300</xdr:colOff>
          <xdr:row>35</xdr:row>
          <xdr:rowOff>38100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5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114300</xdr:colOff>
          <xdr:row>36</xdr:row>
          <xdr:rowOff>38100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5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114300</xdr:colOff>
          <xdr:row>37</xdr:row>
          <xdr:rowOff>38100</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5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5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3262" name="Check Box 14" hidden="1">
              <a:extLst>
                <a:ext uri="{63B3BB69-23CF-44E3-9099-C40C66FF867C}">
                  <a14:compatExt spid="_x0000_s53262"/>
                </a:ext>
                <a:ext uri="{FF2B5EF4-FFF2-40B4-BE49-F238E27FC236}">
                  <a16:creationId xmlns:a16="http://schemas.microsoft.com/office/drawing/2014/main" id="{00000000-0008-0000-0500-00000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3263" name="Check Box 15" hidden="1">
              <a:extLst>
                <a:ext uri="{63B3BB69-23CF-44E3-9099-C40C66FF867C}">
                  <a14:compatExt spid="_x0000_s53263"/>
                </a:ext>
                <a:ext uri="{FF2B5EF4-FFF2-40B4-BE49-F238E27FC236}">
                  <a16:creationId xmlns:a16="http://schemas.microsoft.com/office/drawing/2014/main" id="{00000000-0008-0000-0500-00000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3264" name="Check Box 16" hidden="1">
              <a:extLst>
                <a:ext uri="{63B3BB69-23CF-44E3-9099-C40C66FF867C}">
                  <a14:compatExt spid="_x0000_s53264"/>
                </a:ext>
                <a:ext uri="{FF2B5EF4-FFF2-40B4-BE49-F238E27FC236}">
                  <a16:creationId xmlns:a16="http://schemas.microsoft.com/office/drawing/2014/main" id="{00000000-0008-0000-0500-00001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5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5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5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5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5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3270" name="Check Box 22" hidden="1">
              <a:extLst>
                <a:ext uri="{63B3BB69-23CF-44E3-9099-C40C66FF867C}">
                  <a14:compatExt spid="_x0000_s53270"/>
                </a:ext>
                <a:ext uri="{FF2B5EF4-FFF2-40B4-BE49-F238E27FC236}">
                  <a16:creationId xmlns:a16="http://schemas.microsoft.com/office/drawing/2014/main" id="{00000000-0008-0000-0500-00001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3271" name="Check Box 23" hidden="1">
              <a:extLst>
                <a:ext uri="{63B3BB69-23CF-44E3-9099-C40C66FF867C}">
                  <a14:compatExt spid="_x0000_s53271"/>
                </a:ext>
                <a:ext uri="{FF2B5EF4-FFF2-40B4-BE49-F238E27FC236}">
                  <a16:creationId xmlns:a16="http://schemas.microsoft.com/office/drawing/2014/main" id="{00000000-0008-0000-0500-00001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3272" name="Check Box 24" hidden="1">
              <a:extLst>
                <a:ext uri="{63B3BB69-23CF-44E3-9099-C40C66FF867C}">
                  <a14:compatExt spid="_x0000_s53272"/>
                </a:ext>
                <a:ext uri="{FF2B5EF4-FFF2-40B4-BE49-F238E27FC236}">
                  <a16:creationId xmlns:a16="http://schemas.microsoft.com/office/drawing/2014/main" id="{00000000-0008-0000-0500-00001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114300</xdr:colOff>
          <xdr:row>50</xdr:row>
          <xdr:rowOff>0</xdr:rowOff>
        </xdr:to>
        <xdr:sp macro="" textlink="">
          <xdr:nvSpPr>
            <xdr:cNvPr id="53273" name="Check Box 25" hidden="1">
              <a:extLst>
                <a:ext uri="{63B3BB69-23CF-44E3-9099-C40C66FF867C}">
                  <a14:compatExt spid="_x0000_s53273"/>
                </a:ext>
                <a:ext uri="{FF2B5EF4-FFF2-40B4-BE49-F238E27FC236}">
                  <a16:creationId xmlns:a16="http://schemas.microsoft.com/office/drawing/2014/main" id="{00000000-0008-0000-0500-00001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114300</xdr:colOff>
          <xdr:row>51</xdr:row>
          <xdr:rowOff>38100</xdr:rowOff>
        </xdr:to>
        <xdr:sp macro="" textlink="">
          <xdr:nvSpPr>
            <xdr:cNvPr id="53274" name="Check Box 26" hidden="1">
              <a:extLst>
                <a:ext uri="{63B3BB69-23CF-44E3-9099-C40C66FF867C}">
                  <a14:compatExt spid="_x0000_s53274"/>
                </a:ext>
                <a:ext uri="{FF2B5EF4-FFF2-40B4-BE49-F238E27FC236}">
                  <a16:creationId xmlns:a16="http://schemas.microsoft.com/office/drawing/2014/main" id="{00000000-0008-0000-0500-00001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114300</xdr:colOff>
          <xdr:row>52</xdr:row>
          <xdr:rowOff>38100</xdr:rowOff>
        </xdr:to>
        <xdr:sp macro="" textlink="">
          <xdr:nvSpPr>
            <xdr:cNvPr id="53275" name="Check Box 27" hidden="1">
              <a:extLst>
                <a:ext uri="{63B3BB69-23CF-44E3-9099-C40C66FF867C}">
                  <a14:compatExt spid="_x0000_s53275"/>
                </a:ext>
                <a:ext uri="{FF2B5EF4-FFF2-40B4-BE49-F238E27FC236}">
                  <a16:creationId xmlns:a16="http://schemas.microsoft.com/office/drawing/2014/main" id="{00000000-0008-0000-0500-00001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114300</xdr:colOff>
          <xdr:row>53</xdr:row>
          <xdr:rowOff>38100</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500-00001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114300</xdr:colOff>
          <xdr:row>54</xdr:row>
          <xdr:rowOff>38100</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500-00001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114300</xdr:colOff>
          <xdr:row>55</xdr:row>
          <xdr:rowOff>38100</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500-00001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114300</xdr:colOff>
          <xdr:row>56</xdr:row>
          <xdr:rowOff>38100</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500-00001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114300</xdr:colOff>
          <xdr:row>57</xdr:row>
          <xdr:rowOff>38100</xdr:rowOff>
        </xdr:to>
        <xdr:sp macro="" textlink="">
          <xdr:nvSpPr>
            <xdr:cNvPr id="53280" name="Check Box 32" hidden="1">
              <a:extLst>
                <a:ext uri="{63B3BB69-23CF-44E3-9099-C40C66FF867C}">
                  <a14:compatExt spid="_x0000_s53280"/>
                </a:ext>
                <a:ext uri="{FF2B5EF4-FFF2-40B4-BE49-F238E27FC236}">
                  <a16:creationId xmlns:a16="http://schemas.microsoft.com/office/drawing/2014/main" id="{00000000-0008-0000-0500-00002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114300</xdr:colOff>
          <xdr:row>58</xdr:row>
          <xdr:rowOff>38100</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500-00002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114300</xdr:colOff>
          <xdr:row>59</xdr:row>
          <xdr:rowOff>38100</xdr:rowOff>
        </xdr:to>
        <xdr:sp macro="" textlink="">
          <xdr:nvSpPr>
            <xdr:cNvPr id="53282" name="Check Box 34" hidden="1">
              <a:extLst>
                <a:ext uri="{63B3BB69-23CF-44E3-9099-C40C66FF867C}">
                  <a14:compatExt spid="_x0000_s53282"/>
                </a:ext>
                <a:ext uri="{FF2B5EF4-FFF2-40B4-BE49-F238E27FC236}">
                  <a16:creationId xmlns:a16="http://schemas.microsoft.com/office/drawing/2014/main" id="{00000000-0008-0000-0500-00002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114300</xdr:colOff>
          <xdr:row>60</xdr:row>
          <xdr:rowOff>38100</xdr:rowOff>
        </xdr:to>
        <xdr:sp macro="" textlink="">
          <xdr:nvSpPr>
            <xdr:cNvPr id="53283" name="Check Box 35" hidden="1">
              <a:extLst>
                <a:ext uri="{63B3BB69-23CF-44E3-9099-C40C66FF867C}">
                  <a14:compatExt spid="_x0000_s53283"/>
                </a:ext>
                <a:ext uri="{FF2B5EF4-FFF2-40B4-BE49-F238E27FC236}">
                  <a16:creationId xmlns:a16="http://schemas.microsoft.com/office/drawing/2014/main" id="{00000000-0008-0000-0500-00002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114300</xdr:colOff>
          <xdr:row>61</xdr:row>
          <xdr:rowOff>38100</xdr:rowOff>
        </xdr:to>
        <xdr:sp macro="" textlink="">
          <xdr:nvSpPr>
            <xdr:cNvPr id="53284" name="Check Box 36" hidden="1">
              <a:extLst>
                <a:ext uri="{63B3BB69-23CF-44E3-9099-C40C66FF867C}">
                  <a14:compatExt spid="_x0000_s53284"/>
                </a:ext>
                <a:ext uri="{FF2B5EF4-FFF2-40B4-BE49-F238E27FC236}">
                  <a16:creationId xmlns:a16="http://schemas.microsoft.com/office/drawing/2014/main" id="{00000000-0008-0000-0500-00002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114300</xdr:colOff>
          <xdr:row>62</xdr:row>
          <xdr:rowOff>38100</xdr:rowOff>
        </xdr:to>
        <xdr:sp macro="" textlink="">
          <xdr:nvSpPr>
            <xdr:cNvPr id="53285" name="Check Box 37" hidden="1">
              <a:extLst>
                <a:ext uri="{63B3BB69-23CF-44E3-9099-C40C66FF867C}">
                  <a14:compatExt spid="_x0000_s53285"/>
                </a:ext>
                <a:ext uri="{FF2B5EF4-FFF2-40B4-BE49-F238E27FC236}">
                  <a16:creationId xmlns:a16="http://schemas.microsoft.com/office/drawing/2014/main" id="{00000000-0008-0000-0500-00002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114300</xdr:colOff>
          <xdr:row>63</xdr:row>
          <xdr:rowOff>0</xdr:rowOff>
        </xdr:to>
        <xdr:sp macro="" textlink="">
          <xdr:nvSpPr>
            <xdr:cNvPr id="53286" name="Check Box 38" hidden="1">
              <a:extLst>
                <a:ext uri="{63B3BB69-23CF-44E3-9099-C40C66FF867C}">
                  <a14:compatExt spid="_x0000_s53286"/>
                </a:ext>
                <a:ext uri="{FF2B5EF4-FFF2-40B4-BE49-F238E27FC236}">
                  <a16:creationId xmlns:a16="http://schemas.microsoft.com/office/drawing/2014/main" id="{00000000-0008-0000-0500-00002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76200</xdr:rowOff>
        </xdr:to>
        <xdr:sp macro="" textlink="">
          <xdr:nvSpPr>
            <xdr:cNvPr id="53287" name="Check Box 39" hidden="1">
              <a:extLst>
                <a:ext uri="{63B3BB69-23CF-44E3-9099-C40C66FF867C}">
                  <a14:compatExt spid="_x0000_s53287"/>
                </a:ext>
                <a:ext uri="{FF2B5EF4-FFF2-40B4-BE49-F238E27FC236}">
                  <a16:creationId xmlns:a16="http://schemas.microsoft.com/office/drawing/2014/main" id="{00000000-0008-0000-0500-000027D0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114300</xdr:colOff>
          <xdr:row>17</xdr:row>
          <xdr:rowOff>38100</xdr:rowOff>
        </xdr:to>
        <xdr:sp macro="" textlink="">
          <xdr:nvSpPr>
            <xdr:cNvPr id="53288" name="Check Box 40" hidden="1">
              <a:extLst>
                <a:ext uri="{63B3BB69-23CF-44E3-9099-C40C66FF867C}">
                  <a14:compatExt spid="_x0000_s53288"/>
                </a:ext>
                <a:ext uri="{FF2B5EF4-FFF2-40B4-BE49-F238E27FC236}">
                  <a16:creationId xmlns:a16="http://schemas.microsoft.com/office/drawing/2014/main" id="{00000000-0008-0000-0500-00002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114300</xdr:colOff>
          <xdr:row>18</xdr:row>
          <xdr:rowOff>38100</xdr:rowOff>
        </xdr:to>
        <xdr:sp macro="" textlink="">
          <xdr:nvSpPr>
            <xdr:cNvPr id="53289" name="Check Box 41" hidden="1">
              <a:extLst>
                <a:ext uri="{63B3BB69-23CF-44E3-9099-C40C66FF867C}">
                  <a14:compatExt spid="_x0000_s53289"/>
                </a:ext>
                <a:ext uri="{FF2B5EF4-FFF2-40B4-BE49-F238E27FC236}">
                  <a16:creationId xmlns:a16="http://schemas.microsoft.com/office/drawing/2014/main" id="{00000000-0008-0000-0500-00002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114300</xdr:colOff>
          <xdr:row>19</xdr:row>
          <xdr:rowOff>38100</xdr:rowOff>
        </xdr:to>
        <xdr:sp macro="" textlink="">
          <xdr:nvSpPr>
            <xdr:cNvPr id="53290" name="Check Box 42" hidden="1">
              <a:extLst>
                <a:ext uri="{63B3BB69-23CF-44E3-9099-C40C66FF867C}">
                  <a14:compatExt spid="_x0000_s53290"/>
                </a:ext>
                <a:ext uri="{FF2B5EF4-FFF2-40B4-BE49-F238E27FC236}">
                  <a16:creationId xmlns:a16="http://schemas.microsoft.com/office/drawing/2014/main" id="{00000000-0008-0000-0500-00002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114300</xdr:colOff>
          <xdr:row>20</xdr:row>
          <xdr:rowOff>38100</xdr:rowOff>
        </xdr:to>
        <xdr:sp macro="" textlink="">
          <xdr:nvSpPr>
            <xdr:cNvPr id="53291" name="Check Box 43" hidden="1">
              <a:extLst>
                <a:ext uri="{63B3BB69-23CF-44E3-9099-C40C66FF867C}">
                  <a14:compatExt spid="_x0000_s53291"/>
                </a:ext>
                <a:ext uri="{FF2B5EF4-FFF2-40B4-BE49-F238E27FC236}">
                  <a16:creationId xmlns:a16="http://schemas.microsoft.com/office/drawing/2014/main" id="{00000000-0008-0000-0500-00002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114300</xdr:colOff>
          <xdr:row>21</xdr:row>
          <xdr:rowOff>38100</xdr:rowOff>
        </xdr:to>
        <xdr:sp macro="" textlink="">
          <xdr:nvSpPr>
            <xdr:cNvPr id="53292" name="Check Box 44" hidden="1">
              <a:extLst>
                <a:ext uri="{63B3BB69-23CF-44E3-9099-C40C66FF867C}">
                  <a14:compatExt spid="_x0000_s53292"/>
                </a:ext>
                <a:ext uri="{FF2B5EF4-FFF2-40B4-BE49-F238E27FC236}">
                  <a16:creationId xmlns:a16="http://schemas.microsoft.com/office/drawing/2014/main" id="{00000000-0008-0000-0500-00002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114300</xdr:colOff>
          <xdr:row>22</xdr:row>
          <xdr:rowOff>38100</xdr:rowOff>
        </xdr:to>
        <xdr:sp macro="" textlink="">
          <xdr:nvSpPr>
            <xdr:cNvPr id="53293" name="Check Box 45" hidden="1">
              <a:extLst>
                <a:ext uri="{63B3BB69-23CF-44E3-9099-C40C66FF867C}">
                  <a14:compatExt spid="_x0000_s53293"/>
                </a:ext>
                <a:ext uri="{FF2B5EF4-FFF2-40B4-BE49-F238E27FC236}">
                  <a16:creationId xmlns:a16="http://schemas.microsoft.com/office/drawing/2014/main" id="{00000000-0008-0000-0500-00002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114300</xdr:colOff>
          <xdr:row>24</xdr:row>
          <xdr:rowOff>38100</xdr:rowOff>
        </xdr:to>
        <xdr:sp macro="" textlink="">
          <xdr:nvSpPr>
            <xdr:cNvPr id="53294" name="Check Box 46" hidden="1">
              <a:extLst>
                <a:ext uri="{63B3BB69-23CF-44E3-9099-C40C66FF867C}">
                  <a14:compatExt spid="_x0000_s53294"/>
                </a:ext>
                <a:ext uri="{FF2B5EF4-FFF2-40B4-BE49-F238E27FC236}">
                  <a16:creationId xmlns:a16="http://schemas.microsoft.com/office/drawing/2014/main" id="{00000000-0008-0000-0500-00002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114300</xdr:colOff>
          <xdr:row>23</xdr:row>
          <xdr:rowOff>38100</xdr:rowOff>
        </xdr:to>
        <xdr:sp macro="" textlink="">
          <xdr:nvSpPr>
            <xdr:cNvPr id="53295" name="Check Box 47" hidden="1">
              <a:extLst>
                <a:ext uri="{63B3BB69-23CF-44E3-9099-C40C66FF867C}">
                  <a14:compatExt spid="_x0000_s53295"/>
                </a:ext>
                <a:ext uri="{FF2B5EF4-FFF2-40B4-BE49-F238E27FC236}">
                  <a16:creationId xmlns:a16="http://schemas.microsoft.com/office/drawing/2014/main" id="{00000000-0008-0000-0500-00002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114300</xdr:colOff>
          <xdr:row>25</xdr:row>
          <xdr:rowOff>38100</xdr:rowOff>
        </xdr:to>
        <xdr:sp macro="" textlink="">
          <xdr:nvSpPr>
            <xdr:cNvPr id="53296" name="Check Box 48" hidden="1">
              <a:extLst>
                <a:ext uri="{63B3BB69-23CF-44E3-9099-C40C66FF867C}">
                  <a14:compatExt spid="_x0000_s53296"/>
                </a:ext>
                <a:ext uri="{FF2B5EF4-FFF2-40B4-BE49-F238E27FC236}">
                  <a16:creationId xmlns:a16="http://schemas.microsoft.com/office/drawing/2014/main" id="{00000000-0008-0000-0500-00003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114300</xdr:colOff>
          <xdr:row>26</xdr:row>
          <xdr:rowOff>38100</xdr:rowOff>
        </xdr:to>
        <xdr:sp macro="" textlink="">
          <xdr:nvSpPr>
            <xdr:cNvPr id="53297" name="Check Box 49" hidden="1">
              <a:extLst>
                <a:ext uri="{63B3BB69-23CF-44E3-9099-C40C66FF867C}">
                  <a14:compatExt spid="_x0000_s53297"/>
                </a:ext>
                <a:ext uri="{FF2B5EF4-FFF2-40B4-BE49-F238E27FC236}">
                  <a16:creationId xmlns:a16="http://schemas.microsoft.com/office/drawing/2014/main" id="{00000000-0008-0000-0500-00003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114300</xdr:colOff>
          <xdr:row>27</xdr:row>
          <xdr:rowOff>38100</xdr:rowOff>
        </xdr:to>
        <xdr:sp macro="" textlink="">
          <xdr:nvSpPr>
            <xdr:cNvPr id="53298" name="Check Box 50" hidden="1">
              <a:extLst>
                <a:ext uri="{63B3BB69-23CF-44E3-9099-C40C66FF867C}">
                  <a14:compatExt spid="_x0000_s53298"/>
                </a:ext>
                <a:ext uri="{FF2B5EF4-FFF2-40B4-BE49-F238E27FC236}">
                  <a16:creationId xmlns:a16="http://schemas.microsoft.com/office/drawing/2014/main" id="{00000000-0008-0000-0500-00003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114300</xdr:colOff>
          <xdr:row>27</xdr:row>
          <xdr:rowOff>38100</xdr:rowOff>
        </xdr:to>
        <xdr:sp macro="" textlink="">
          <xdr:nvSpPr>
            <xdr:cNvPr id="53299" name="Check Box 51" hidden="1">
              <a:extLst>
                <a:ext uri="{63B3BB69-23CF-44E3-9099-C40C66FF867C}">
                  <a14:compatExt spid="_x0000_s53299"/>
                </a:ext>
                <a:ext uri="{FF2B5EF4-FFF2-40B4-BE49-F238E27FC236}">
                  <a16:creationId xmlns:a16="http://schemas.microsoft.com/office/drawing/2014/main" id="{00000000-0008-0000-0500-00003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114300</xdr:colOff>
          <xdr:row>26</xdr:row>
          <xdr:rowOff>38100</xdr:rowOff>
        </xdr:to>
        <xdr:sp macro="" textlink="">
          <xdr:nvSpPr>
            <xdr:cNvPr id="53300" name="Check Box 52" hidden="1">
              <a:extLst>
                <a:ext uri="{63B3BB69-23CF-44E3-9099-C40C66FF867C}">
                  <a14:compatExt spid="_x0000_s53300"/>
                </a:ext>
                <a:ext uri="{FF2B5EF4-FFF2-40B4-BE49-F238E27FC236}">
                  <a16:creationId xmlns:a16="http://schemas.microsoft.com/office/drawing/2014/main" id="{00000000-0008-0000-0500-00003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6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6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6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6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6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6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6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6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6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6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6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6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6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6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7359" name="Check Box 15" hidden="1">
              <a:extLst>
                <a:ext uri="{63B3BB69-23CF-44E3-9099-C40C66FF867C}">
                  <a14:compatExt spid="_x0000_s57359"/>
                </a:ext>
                <a:ext uri="{FF2B5EF4-FFF2-40B4-BE49-F238E27FC236}">
                  <a16:creationId xmlns:a16="http://schemas.microsoft.com/office/drawing/2014/main" id="{00000000-0008-0000-06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6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7361" name="Check Box 17" hidden="1">
              <a:extLst>
                <a:ext uri="{63B3BB69-23CF-44E3-9099-C40C66FF867C}">
                  <a14:compatExt spid="_x0000_s57361"/>
                </a:ext>
                <a:ext uri="{FF2B5EF4-FFF2-40B4-BE49-F238E27FC236}">
                  <a16:creationId xmlns:a16="http://schemas.microsoft.com/office/drawing/2014/main" id="{00000000-0008-0000-0600-00001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7362" name="Check Box 18" hidden="1">
              <a:extLst>
                <a:ext uri="{63B3BB69-23CF-44E3-9099-C40C66FF867C}">
                  <a14:compatExt spid="_x0000_s57362"/>
                </a:ext>
                <a:ext uri="{FF2B5EF4-FFF2-40B4-BE49-F238E27FC236}">
                  <a16:creationId xmlns:a16="http://schemas.microsoft.com/office/drawing/2014/main" id="{00000000-0008-0000-0600-00001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06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7364" name="Check Box 20" hidden="1">
              <a:extLst>
                <a:ext uri="{63B3BB69-23CF-44E3-9099-C40C66FF867C}">
                  <a14:compatExt spid="_x0000_s57364"/>
                </a:ext>
                <a:ext uri="{FF2B5EF4-FFF2-40B4-BE49-F238E27FC236}">
                  <a16:creationId xmlns:a16="http://schemas.microsoft.com/office/drawing/2014/main" id="{00000000-0008-0000-06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7365" name="Check Box 21" hidden="1">
              <a:extLst>
                <a:ext uri="{63B3BB69-23CF-44E3-9099-C40C66FF867C}">
                  <a14:compatExt spid="_x0000_s57365"/>
                </a:ext>
                <a:ext uri="{FF2B5EF4-FFF2-40B4-BE49-F238E27FC236}">
                  <a16:creationId xmlns:a16="http://schemas.microsoft.com/office/drawing/2014/main" id="{00000000-0008-0000-06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7366" name="Check Box 22" hidden="1">
              <a:extLst>
                <a:ext uri="{63B3BB69-23CF-44E3-9099-C40C66FF867C}">
                  <a14:compatExt spid="_x0000_s57366"/>
                </a:ext>
                <a:ext uri="{FF2B5EF4-FFF2-40B4-BE49-F238E27FC236}">
                  <a16:creationId xmlns:a16="http://schemas.microsoft.com/office/drawing/2014/main" id="{00000000-0008-0000-0600-00001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7367" name="Check Box 23" hidden="1">
              <a:extLst>
                <a:ext uri="{63B3BB69-23CF-44E3-9099-C40C66FF867C}">
                  <a14:compatExt spid="_x0000_s57367"/>
                </a:ext>
                <a:ext uri="{FF2B5EF4-FFF2-40B4-BE49-F238E27FC236}">
                  <a16:creationId xmlns:a16="http://schemas.microsoft.com/office/drawing/2014/main" id="{00000000-0008-0000-0600-00001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7368" name="Check Box 24" hidden="1">
              <a:extLst>
                <a:ext uri="{63B3BB69-23CF-44E3-9099-C40C66FF867C}">
                  <a14:compatExt spid="_x0000_s57368"/>
                </a:ext>
                <a:ext uri="{FF2B5EF4-FFF2-40B4-BE49-F238E27FC236}">
                  <a16:creationId xmlns:a16="http://schemas.microsoft.com/office/drawing/2014/main" id="{00000000-0008-0000-0600-00001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57369" name="Check Box 25" hidden="1">
              <a:extLst>
                <a:ext uri="{63B3BB69-23CF-44E3-9099-C40C66FF867C}">
                  <a14:compatExt spid="_x0000_s57369"/>
                </a:ext>
                <a:ext uri="{FF2B5EF4-FFF2-40B4-BE49-F238E27FC236}">
                  <a16:creationId xmlns:a16="http://schemas.microsoft.com/office/drawing/2014/main" id="{00000000-0008-0000-06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6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6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6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57373" name="Check Box 29" hidden="1">
              <a:extLst>
                <a:ext uri="{63B3BB69-23CF-44E3-9099-C40C66FF867C}">
                  <a14:compatExt spid="_x0000_s57373"/>
                </a:ext>
                <a:ext uri="{FF2B5EF4-FFF2-40B4-BE49-F238E27FC236}">
                  <a16:creationId xmlns:a16="http://schemas.microsoft.com/office/drawing/2014/main" id="{00000000-0008-0000-0600-00001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57374" name="Check Box 30" hidden="1">
              <a:extLst>
                <a:ext uri="{63B3BB69-23CF-44E3-9099-C40C66FF867C}">
                  <a14:compatExt spid="_x0000_s57374"/>
                </a:ext>
                <a:ext uri="{FF2B5EF4-FFF2-40B4-BE49-F238E27FC236}">
                  <a16:creationId xmlns:a16="http://schemas.microsoft.com/office/drawing/2014/main" id="{00000000-0008-0000-0600-00001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57375" name="Check Box 31" hidden="1">
              <a:extLst>
                <a:ext uri="{63B3BB69-23CF-44E3-9099-C40C66FF867C}">
                  <a14:compatExt spid="_x0000_s57375"/>
                </a:ext>
                <a:ext uri="{FF2B5EF4-FFF2-40B4-BE49-F238E27FC236}">
                  <a16:creationId xmlns:a16="http://schemas.microsoft.com/office/drawing/2014/main" id="{00000000-0008-0000-06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6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6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6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6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6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6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6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600-000027E0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6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6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6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6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57388" name="Check Box 44" hidden="1">
              <a:extLst>
                <a:ext uri="{63B3BB69-23CF-44E3-9099-C40C66FF867C}">
                  <a14:compatExt spid="_x0000_s57388"/>
                </a:ext>
                <a:ext uri="{FF2B5EF4-FFF2-40B4-BE49-F238E27FC236}">
                  <a16:creationId xmlns:a16="http://schemas.microsoft.com/office/drawing/2014/main" id="{00000000-0008-0000-06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57389" name="Check Box 45" hidden="1">
              <a:extLst>
                <a:ext uri="{63B3BB69-23CF-44E3-9099-C40C66FF867C}">
                  <a14:compatExt spid="_x0000_s57389"/>
                </a:ext>
                <a:ext uri="{FF2B5EF4-FFF2-40B4-BE49-F238E27FC236}">
                  <a16:creationId xmlns:a16="http://schemas.microsoft.com/office/drawing/2014/main" id="{00000000-0008-0000-0600-00002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57390" name="Check Box 46" hidden="1">
              <a:extLst>
                <a:ext uri="{63B3BB69-23CF-44E3-9099-C40C66FF867C}">
                  <a14:compatExt spid="_x0000_s57390"/>
                </a:ext>
                <a:ext uri="{FF2B5EF4-FFF2-40B4-BE49-F238E27FC236}">
                  <a16:creationId xmlns:a16="http://schemas.microsoft.com/office/drawing/2014/main" id="{00000000-0008-0000-0600-00002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57391" name="Check Box 47" hidden="1">
              <a:extLst>
                <a:ext uri="{63B3BB69-23CF-44E3-9099-C40C66FF867C}">
                  <a14:compatExt spid="_x0000_s57391"/>
                </a:ext>
                <a:ext uri="{FF2B5EF4-FFF2-40B4-BE49-F238E27FC236}">
                  <a16:creationId xmlns:a16="http://schemas.microsoft.com/office/drawing/2014/main" id="{00000000-0008-0000-0600-00002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57392" name="Check Box 48" hidden="1">
              <a:extLst>
                <a:ext uri="{63B3BB69-23CF-44E3-9099-C40C66FF867C}">
                  <a14:compatExt spid="_x0000_s57392"/>
                </a:ext>
                <a:ext uri="{FF2B5EF4-FFF2-40B4-BE49-F238E27FC236}">
                  <a16:creationId xmlns:a16="http://schemas.microsoft.com/office/drawing/2014/main" id="{00000000-0008-0000-0600-00003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7393" name="Check Box 49" hidden="1">
              <a:extLst>
                <a:ext uri="{63B3BB69-23CF-44E3-9099-C40C66FF867C}">
                  <a14:compatExt spid="_x0000_s57393"/>
                </a:ext>
                <a:ext uri="{FF2B5EF4-FFF2-40B4-BE49-F238E27FC236}">
                  <a16:creationId xmlns:a16="http://schemas.microsoft.com/office/drawing/2014/main" id="{00000000-0008-0000-0600-00003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7394" name="Check Box 50" hidden="1">
              <a:extLst>
                <a:ext uri="{63B3BB69-23CF-44E3-9099-C40C66FF867C}">
                  <a14:compatExt spid="_x0000_s57394"/>
                </a:ext>
                <a:ext uri="{FF2B5EF4-FFF2-40B4-BE49-F238E27FC236}">
                  <a16:creationId xmlns:a16="http://schemas.microsoft.com/office/drawing/2014/main" id="{00000000-0008-0000-0600-00003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7395" name="Check Box 51" hidden="1">
              <a:extLst>
                <a:ext uri="{63B3BB69-23CF-44E3-9099-C40C66FF867C}">
                  <a14:compatExt spid="_x0000_s57395"/>
                </a:ext>
                <a:ext uri="{FF2B5EF4-FFF2-40B4-BE49-F238E27FC236}">
                  <a16:creationId xmlns:a16="http://schemas.microsoft.com/office/drawing/2014/main" id="{00000000-0008-0000-0600-00003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7396" name="Check Box 52" hidden="1">
              <a:extLst>
                <a:ext uri="{63B3BB69-23CF-44E3-9099-C40C66FF867C}">
                  <a14:compatExt spid="_x0000_s57396"/>
                </a:ext>
                <a:ext uri="{FF2B5EF4-FFF2-40B4-BE49-F238E27FC236}">
                  <a16:creationId xmlns:a16="http://schemas.microsoft.com/office/drawing/2014/main" id="{00000000-0008-0000-0600-00003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7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7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7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7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7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7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7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07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7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7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07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07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142875</xdr:colOff>
          <xdr:row>38</xdr:row>
          <xdr:rowOff>38100</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07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142875</xdr:colOff>
          <xdr:row>39</xdr:row>
          <xdr:rowOff>38100</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07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142875</xdr:colOff>
          <xdr:row>40</xdr:row>
          <xdr:rowOff>38100</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07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142875</xdr:colOff>
          <xdr:row>41</xdr:row>
          <xdr:rowOff>38100</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07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142875</xdr:colOff>
          <xdr:row>42</xdr:row>
          <xdr:rowOff>38100</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07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142875</xdr:colOff>
          <xdr:row>43</xdr:row>
          <xdr:rowOff>38100</xdr:rowOff>
        </xdr:to>
        <xdr:sp macro="" textlink="">
          <xdr:nvSpPr>
            <xdr:cNvPr id="65554" name="Check Box 18" hidden="1">
              <a:extLst>
                <a:ext uri="{63B3BB69-23CF-44E3-9099-C40C66FF867C}">
                  <a14:compatExt spid="_x0000_s65554"/>
                </a:ext>
                <a:ext uri="{FF2B5EF4-FFF2-40B4-BE49-F238E27FC236}">
                  <a16:creationId xmlns:a16="http://schemas.microsoft.com/office/drawing/2014/main" id="{00000000-0008-0000-0700-00001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142875</xdr:colOff>
          <xdr:row>44</xdr:row>
          <xdr:rowOff>38100</xdr:rowOff>
        </xdr:to>
        <xdr:sp macro="" textlink="">
          <xdr:nvSpPr>
            <xdr:cNvPr id="65555" name="Check Box 19" hidden="1">
              <a:extLst>
                <a:ext uri="{63B3BB69-23CF-44E3-9099-C40C66FF867C}">
                  <a14:compatExt spid="_x0000_s65555"/>
                </a:ext>
                <a:ext uri="{FF2B5EF4-FFF2-40B4-BE49-F238E27FC236}">
                  <a16:creationId xmlns:a16="http://schemas.microsoft.com/office/drawing/2014/main" id="{00000000-0008-0000-0700-00001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142875</xdr:colOff>
          <xdr:row>45</xdr:row>
          <xdr:rowOff>38100</xdr:rowOff>
        </xdr:to>
        <xdr:sp macro="" textlink="">
          <xdr:nvSpPr>
            <xdr:cNvPr id="65556" name="Check Box 20" hidden="1">
              <a:extLst>
                <a:ext uri="{63B3BB69-23CF-44E3-9099-C40C66FF867C}">
                  <a14:compatExt spid="_x0000_s65556"/>
                </a:ext>
                <a:ext uri="{FF2B5EF4-FFF2-40B4-BE49-F238E27FC236}">
                  <a16:creationId xmlns:a16="http://schemas.microsoft.com/office/drawing/2014/main" id="{00000000-0008-0000-0700-00001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142875</xdr:colOff>
          <xdr:row>46</xdr:row>
          <xdr:rowOff>38100</xdr:rowOff>
        </xdr:to>
        <xdr:sp macro="" textlink="">
          <xdr:nvSpPr>
            <xdr:cNvPr id="65557" name="Check Box 21" hidden="1">
              <a:extLst>
                <a:ext uri="{63B3BB69-23CF-44E3-9099-C40C66FF867C}">
                  <a14:compatExt spid="_x0000_s65557"/>
                </a:ext>
                <a:ext uri="{FF2B5EF4-FFF2-40B4-BE49-F238E27FC236}">
                  <a16:creationId xmlns:a16="http://schemas.microsoft.com/office/drawing/2014/main" id="{00000000-0008-0000-0700-00001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142875</xdr:colOff>
          <xdr:row>47</xdr:row>
          <xdr:rowOff>38100</xdr:rowOff>
        </xdr:to>
        <xdr:sp macro="" textlink="">
          <xdr:nvSpPr>
            <xdr:cNvPr id="65558" name="Check Box 22" hidden="1">
              <a:extLst>
                <a:ext uri="{63B3BB69-23CF-44E3-9099-C40C66FF867C}">
                  <a14:compatExt spid="_x0000_s65558"/>
                </a:ext>
                <a:ext uri="{FF2B5EF4-FFF2-40B4-BE49-F238E27FC236}">
                  <a16:creationId xmlns:a16="http://schemas.microsoft.com/office/drawing/2014/main" id="{00000000-0008-0000-0700-00001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142875</xdr:colOff>
          <xdr:row>48</xdr:row>
          <xdr:rowOff>38100</xdr:rowOff>
        </xdr:to>
        <xdr:sp macro="" textlink="">
          <xdr:nvSpPr>
            <xdr:cNvPr id="65559" name="Check Box 23" hidden="1">
              <a:extLst>
                <a:ext uri="{63B3BB69-23CF-44E3-9099-C40C66FF867C}">
                  <a14:compatExt spid="_x0000_s65559"/>
                </a:ext>
                <a:ext uri="{FF2B5EF4-FFF2-40B4-BE49-F238E27FC236}">
                  <a16:creationId xmlns:a16="http://schemas.microsoft.com/office/drawing/2014/main" id="{00000000-0008-0000-0700-00001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142875</xdr:colOff>
          <xdr:row>49</xdr:row>
          <xdr:rowOff>38100</xdr:rowOff>
        </xdr:to>
        <xdr:sp macro="" textlink="">
          <xdr:nvSpPr>
            <xdr:cNvPr id="65560" name="Check Box 24" hidden="1">
              <a:extLst>
                <a:ext uri="{63B3BB69-23CF-44E3-9099-C40C66FF867C}">
                  <a14:compatExt spid="_x0000_s65560"/>
                </a:ext>
                <a:ext uri="{FF2B5EF4-FFF2-40B4-BE49-F238E27FC236}">
                  <a16:creationId xmlns:a16="http://schemas.microsoft.com/office/drawing/2014/main" id="{00000000-0008-0000-0700-00001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65561" name="Check Box 25" hidden="1">
              <a:extLst>
                <a:ext uri="{63B3BB69-23CF-44E3-9099-C40C66FF867C}">
                  <a14:compatExt spid="_x0000_s65561"/>
                </a:ext>
                <a:ext uri="{FF2B5EF4-FFF2-40B4-BE49-F238E27FC236}">
                  <a16:creationId xmlns:a16="http://schemas.microsoft.com/office/drawing/2014/main" id="{00000000-0008-0000-0700-00001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65562" name="Check Box 26" hidden="1">
              <a:extLst>
                <a:ext uri="{63B3BB69-23CF-44E3-9099-C40C66FF867C}">
                  <a14:compatExt spid="_x0000_s65562"/>
                </a:ext>
                <a:ext uri="{FF2B5EF4-FFF2-40B4-BE49-F238E27FC236}">
                  <a16:creationId xmlns:a16="http://schemas.microsoft.com/office/drawing/2014/main" id="{00000000-0008-0000-0700-00001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65563" name="Check Box 27" hidden="1">
              <a:extLst>
                <a:ext uri="{63B3BB69-23CF-44E3-9099-C40C66FF867C}">
                  <a14:compatExt spid="_x0000_s65563"/>
                </a:ext>
                <a:ext uri="{FF2B5EF4-FFF2-40B4-BE49-F238E27FC236}">
                  <a16:creationId xmlns:a16="http://schemas.microsoft.com/office/drawing/2014/main" id="{00000000-0008-0000-0700-00001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65564" name="Check Box 28" hidden="1">
              <a:extLst>
                <a:ext uri="{63B3BB69-23CF-44E3-9099-C40C66FF867C}">
                  <a14:compatExt spid="_x0000_s65564"/>
                </a:ext>
                <a:ext uri="{FF2B5EF4-FFF2-40B4-BE49-F238E27FC236}">
                  <a16:creationId xmlns:a16="http://schemas.microsoft.com/office/drawing/2014/main" id="{00000000-0008-0000-0700-00001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65565" name="Check Box 29" hidden="1">
              <a:extLst>
                <a:ext uri="{63B3BB69-23CF-44E3-9099-C40C66FF867C}">
                  <a14:compatExt spid="_x0000_s65565"/>
                </a:ext>
                <a:ext uri="{FF2B5EF4-FFF2-40B4-BE49-F238E27FC236}">
                  <a16:creationId xmlns:a16="http://schemas.microsoft.com/office/drawing/2014/main" id="{00000000-0008-0000-0700-00001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65566" name="Check Box 30" hidden="1">
              <a:extLst>
                <a:ext uri="{63B3BB69-23CF-44E3-9099-C40C66FF867C}">
                  <a14:compatExt spid="_x0000_s65566"/>
                </a:ext>
                <a:ext uri="{FF2B5EF4-FFF2-40B4-BE49-F238E27FC236}">
                  <a16:creationId xmlns:a16="http://schemas.microsoft.com/office/drawing/2014/main" id="{00000000-0008-0000-0700-00001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65567" name="Check Box 31" hidden="1">
              <a:extLst>
                <a:ext uri="{63B3BB69-23CF-44E3-9099-C40C66FF867C}">
                  <a14:compatExt spid="_x0000_s65567"/>
                </a:ext>
                <a:ext uri="{FF2B5EF4-FFF2-40B4-BE49-F238E27FC236}">
                  <a16:creationId xmlns:a16="http://schemas.microsoft.com/office/drawing/2014/main" id="{00000000-0008-0000-0700-00001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65568" name="Check Box 32" hidden="1">
              <a:extLst>
                <a:ext uri="{63B3BB69-23CF-44E3-9099-C40C66FF867C}">
                  <a14:compatExt spid="_x0000_s65568"/>
                </a:ext>
                <a:ext uri="{FF2B5EF4-FFF2-40B4-BE49-F238E27FC236}">
                  <a16:creationId xmlns:a16="http://schemas.microsoft.com/office/drawing/2014/main" id="{00000000-0008-0000-0700-00002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65569" name="Check Box 33" hidden="1">
              <a:extLst>
                <a:ext uri="{63B3BB69-23CF-44E3-9099-C40C66FF867C}">
                  <a14:compatExt spid="_x0000_s65569"/>
                </a:ext>
                <a:ext uri="{FF2B5EF4-FFF2-40B4-BE49-F238E27FC236}">
                  <a16:creationId xmlns:a16="http://schemas.microsoft.com/office/drawing/2014/main" id="{00000000-0008-0000-0700-00002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65570" name="Check Box 34" hidden="1">
              <a:extLst>
                <a:ext uri="{63B3BB69-23CF-44E3-9099-C40C66FF867C}">
                  <a14:compatExt spid="_x0000_s65570"/>
                </a:ext>
                <a:ext uri="{FF2B5EF4-FFF2-40B4-BE49-F238E27FC236}">
                  <a16:creationId xmlns:a16="http://schemas.microsoft.com/office/drawing/2014/main" id="{00000000-0008-0000-0700-00002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65571" name="Check Box 35" hidden="1">
              <a:extLst>
                <a:ext uri="{63B3BB69-23CF-44E3-9099-C40C66FF867C}">
                  <a14:compatExt spid="_x0000_s65571"/>
                </a:ext>
                <a:ext uri="{FF2B5EF4-FFF2-40B4-BE49-F238E27FC236}">
                  <a16:creationId xmlns:a16="http://schemas.microsoft.com/office/drawing/2014/main" id="{00000000-0008-0000-0700-00002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65572" name="Check Box 36" hidden="1">
              <a:extLst>
                <a:ext uri="{63B3BB69-23CF-44E3-9099-C40C66FF867C}">
                  <a14:compatExt spid="_x0000_s65572"/>
                </a:ext>
                <a:ext uri="{FF2B5EF4-FFF2-40B4-BE49-F238E27FC236}">
                  <a16:creationId xmlns:a16="http://schemas.microsoft.com/office/drawing/2014/main" id="{00000000-0008-0000-0700-00002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65573" name="Check Box 37" hidden="1">
              <a:extLst>
                <a:ext uri="{63B3BB69-23CF-44E3-9099-C40C66FF867C}">
                  <a14:compatExt spid="_x0000_s65573"/>
                </a:ext>
                <a:ext uri="{FF2B5EF4-FFF2-40B4-BE49-F238E27FC236}">
                  <a16:creationId xmlns:a16="http://schemas.microsoft.com/office/drawing/2014/main" id="{00000000-0008-0000-0700-00002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65574" name="Check Box 38" hidden="1">
              <a:extLst>
                <a:ext uri="{63B3BB69-23CF-44E3-9099-C40C66FF867C}">
                  <a14:compatExt spid="_x0000_s65574"/>
                </a:ext>
                <a:ext uri="{FF2B5EF4-FFF2-40B4-BE49-F238E27FC236}">
                  <a16:creationId xmlns:a16="http://schemas.microsoft.com/office/drawing/2014/main" id="{00000000-0008-0000-0700-00002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65575" name="Check Box 39" hidden="1">
              <a:extLst>
                <a:ext uri="{63B3BB69-23CF-44E3-9099-C40C66FF867C}">
                  <a14:compatExt spid="_x0000_s65575"/>
                </a:ext>
                <a:ext uri="{FF2B5EF4-FFF2-40B4-BE49-F238E27FC236}">
                  <a16:creationId xmlns:a16="http://schemas.microsoft.com/office/drawing/2014/main" id="{00000000-0008-0000-0700-0000270001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65576" name="Check Box 40" hidden="1">
              <a:extLst>
                <a:ext uri="{63B3BB69-23CF-44E3-9099-C40C66FF867C}">
                  <a14:compatExt spid="_x0000_s65576"/>
                </a:ext>
                <a:ext uri="{FF2B5EF4-FFF2-40B4-BE49-F238E27FC236}">
                  <a16:creationId xmlns:a16="http://schemas.microsoft.com/office/drawing/2014/main" id="{00000000-0008-0000-0700-00002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65577" name="Check Box 41" hidden="1">
              <a:extLst>
                <a:ext uri="{63B3BB69-23CF-44E3-9099-C40C66FF867C}">
                  <a14:compatExt spid="_x0000_s65577"/>
                </a:ext>
                <a:ext uri="{FF2B5EF4-FFF2-40B4-BE49-F238E27FC236}">
                  <a16:creationId xmlns:a16="http://schemas.microsoft.com/office/drawing/2014/main" id="{00000000-0008-0000-0700-00002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65578" name="Check Box 42" hidden="1">
              <a:extLst>
                <a:ext uri="{63B3BB69-23CF-44E3-9099-C40C66FF867C}">
                  <a14:compatExt spid="_x0000_s65578"/>
                </a:ext>
                <a:ext uri="{FF2B5EF4-FFF2-40B4-BE49-F238E27FC236}">
                  <a16:creationId xmlns:a16="http://schemas.microsoft.com/office/drawing/2014/main" id="{00000000-0008-0000-0700-00002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65579" name="Check Box 43" hidden="1">
              <a:extLst>
                <a:ext uri="{63B3BB69-23CF-44E3-9099-C40C66FF867C}">
                  <a14:compatExt spid="_x0000_s65579"/>
                </a:ext>
                <a:ext uri="{FF2B5EF4-FFF2-40B4-BE49-F238E27FC236}">
                  <a16:creationId xmlns:a16="http://schemas.microsoft.com/office/drawing/2014/main" id="{00000000-0008-0000-0700-00002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65580" name="Check Box 44" hidden="1">
              <a:extLst>
                <a:ext uri="{63B3BB69-23CF-44E3-9099-C40C66FF867C}">
                  <a14:compatExt spid="_x0000_s65580"/>
                </a:ext>
                <a:ext uri="{FF2B5EF4-FFF2-40B4-BE49-F238E27FC236}">
                  <a16:creationId xmlns:a16="http://schemas.microsoft.com/office/drawing/2014/main" id="{00000000-0008-0000-0700-00002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65581" name="Check Box 45" hidden="1">
              <a:extLst>
                <a:ext uri="{63B3BB69-23CF-44E3-9099-C40C66FF867C}">
                  <a14:compatExt spid="_x0000_s65581"/>
                </a:ext>
                <a:ext uri="{FF2B5EF4-FFF2-40B4-BE49-F238E27FC236}">
                  <a16:creationId xmlns:a16="http://schemas.microsoft.com/office/drawing/2014/main" id="{00000000-0008-0000-0700-00002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65582" name="Check Box 46" hidden="1">
              <a:extLst>
                <a:ext uri="{63B3BB69-23CF-44E3-9099-C40C66FF867C}">
                  <a14:compatExt spid="_x0000_s65582"/>
                </a:ext>
                <a:ext uri="{FF2B5EF4-FFF2-40B4-BE49-F238E27FC236}">
                  <a16:creationId xmlns:a16="http://schemas.microsoft.com/office/drawing/2014/main" id="{00000000-0008-0000-0700-00002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65583" name="Check Box 47" hidden="1">
              <a:extLst>
                <a:ext uri="{63B3BB69-23CF-44E3-9099-C40C66FF867C}">
                  <a14:compatExt spid="_x0000_s65583"/>
                </a:ext>
                <a:ext uri="{FF2B5EF4-FFF2-40B4-BE49-F238E27FC236}">
                  <a16:creationId xmlns:a16="http://schemas.microsoft.com/office/drawing/2014/main" id="{00000000-0008-0000-0700-00002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65584" name="Check Box 48" hidden="1">
              <a:extLst>
                <a:ext uri="{63B3BB69-23CF-44E3-9099-C40C66FF867C}">
                  <a14:compatExt spid="_x0000_s65584"/>
                </a:ext>
                <a:ext uri="{FF2B5EF4-FFF2-40B4-BE49-F238E27FC236}">
                  <a16:creationId xmlns:a16="http://schemas.microsoft.com/office/drawing/2014/main" id="{00000000-0008-0000-0700-00003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5585" name="Check Box 49" hidden="1">
              <a:extLst>
                <a:ext uri="{63B3BB69-23CF-44E3-9099-C40C66FF867C}">
                  <a14:compatExt spid="_x0000_s65585"/>
                </a:ext>
                <a:ext uri="{FF2B5EF4-FFF2-40B4-BE49-F238E27FC236}">
                  <a16:creationId xmlns:a16="http://schemas.microsoft.com/office/drawing/2014/main" id="{00000000-0008-0000-0700-00003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5586" name="Check Box 50" hidden="1">
              <a:extLst>
                <a:ext uri="{63B3BB69-23CF-44E3-9099-C40C66FF867C}">
                  <a14:compatExt spid="_x0000_s65586"/>
                </a:ext>
                <a:ext uri="{FF2B5EF4-FFF2-40B4-BE49-F238E27FC236}">
                  <a16:creationId xmlns:a16="http://schemas.microsoft.com/office/drawing/2014/main" id="{00000000-0008-0000-0700-00003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5587" name="Check Box 51" hidden="1">
              <a:extLst>
                <a:ext uri="{63B3BB69-23CF-44E3-9099-C40C66FF867C}">
                  <a14:compatExt spid="_x0000_s65587"/>
                </a:ext>
                <a:ext uri="{FF2B5EF4-FFF2-40B4-BE49-F238E27FC236}">
                  <a16:creationId xmlns:a16="http://schemas.microsoft.com/office/drawing/2014/main" id="{00000000-0008-0000-0700-00003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5588" name="Check Box 52" hidden="1">
              <a:extLst>
                <a:ext uri="{63B3BB69-23CF-44E3-9099-C40C66FF867C}">
                  <a14:compatExt spid="_x0000_s65588"/>
                </a:ext>
                <a:ext uri="{FF2B5EF4-FFF2-40B4-BE49-F238E27FC236}">
                  <a16:creationId xmlns:a16="http://schemas.microsoft.com/office/drawing/2014/main" id="{00000000-0008-0000-0700-00003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8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8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8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8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8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8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8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8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8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8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8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08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142875</xdr:colOff>
          <xdr:row>38</xdr:row>
          <xdr:rowOff>38100</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08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142875</xdr:colOff>
          <xdr:row>39</xdr:row>
          <xdr:rowOff>38100</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8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142875</xdr:colOff>
          <xdr:row>40</xdr:row>
          <xdr:rowOff>38100</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8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142875</xdr:colOff>
          <xdr:row>41</xdr:row>
          <xdr:rowOff>38100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8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142875</xdr:colOff>
          <xdr:row>42</xdr:row>
          <xdr:rowOff>38100</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08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142875</xdr:colOff>
          <xdr:row>43</xdr:row>
          <xdr:rowOff>38100</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08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142875</xdr:colOff>
          <xdr:row>44</xdr:row>
          <xdr:rowOff>38100</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08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142875</xdr:colOff>
          <xdr:row>45</xdr:row>
          <xdr:rowOff>38100</xdr:rowOff>
        </xdr:to>
        <xdr:sp macro="" textlink="">
          <xdr:nvSpPr>
            <xdr:cNvPr id="64532" name="Check Box 20" hidden="1">
              <a:extLst>
                <a:ext uri="{63B3BB69-23CF-44E3-9099-C40C66FF867C}">
                  <a14:compatExt spid="_x0000_s64532"/>
                </a:ext>
                <a:ext uri="{FF2B5EF4-FFF2-40B4-BE49-F238E27FC236}">
                  <a16:creationId xmlns:a16="http://schemas.microsoft.com/office/drawing/2014/main" id="{00000000-0008-0000-0800-00001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142875</xdr:colOff>
          <xdr:row>46</xdr:row>
          <xdr:rowOff>38100</xdr:rowOff>
        </xdr:to>
        <xdr:sp macro="" textlink="">
          <xdr:nvSpPr>
            <xdr:cNvPr id="64533" name="Check Box 21" hidden="1">
              <a:extLst>
                <a:ext uri="{63B3BB69-23CF-44E3-9099-C40C66FF867C}">
                  <a14:compatExt spid="_x0000_s64533"/>
                </a:ext>
                <a:ext uri="{FF2B5EF4-FFF2-40B4-BE49-F238E27FC236}">
                  <a16:creationId xmlns:a16="http://schemas.microsoft.com/office/drawing/2014/main" id="{00000000-0008-0000-0800-00001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142875</xdr:colOff>
          <xdr:row>47</xdr:row>
          <xdr:rowOff>38100</xdr:rowOff>
        </xdr:to>
        <xdr:sp macro="" textlink="">
          <xdr:nvSpPr>
            <xdr:cNvPr id="64534" name="Check Box 22" hidden="1">
              <a:extLst>
                <a:ext uri="{63B3BB69-23CF-44E3-9099-C40C66FF867C}">
                  <a14:compatExt spid="_x0000_s64534"/>
                </a:ext>
                <a:ext uri="{FF2B5EF4-FFF2-40B4-BE49-F238E27FC236}">
                  <a16:creationId xmlns:a16="http://schemas.microsoft.com/office/drawing/2014/main" id="{00000000-0008-0000-0800-00001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142875</xdr:colOff>
          <xdr:row>48</xdr:row>
          <xdr:rowOff>38100</xdr:rowOff>
        </xdr:to>
        <xdr:sp macro="" textlink="">
          <xdr:nvSpPr>
            <xdr:cNvPr id="64535" name="Check Box 23" hidden="1">
              <a:extLst>
                <a:ext uri="{63B3BB69-23CF-44E3-9099-C40C66FF867C}">
                  <a14:compatExt spid="_x0000_s64535"/>
                </a:ext>
                <a:ext uri="{FF2B5EF4-FFF2-40B4-BE49-F238E27FC236}">
                  <a16:creationId xmlns:a16="http://schemas.microsoft.com/office/drawing/2014/main" id="{00000000-0008-0000-0800-00001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142875</xdr:colOff>
          <xdr:row>49</xdr:row>
          <xdr:rowOff>38100</xdr:rowOff>
        </xdr:to>
        <xdr:sp macro="" textlink="">
          <xdr:nvSpPr>
            <xdr:cNvPr id="64536" name="Check Box 24" hidden="1">
              <a:extLst>
                <a:ext uri="{63B3BB69-23CF-44E3-9099-C40C66FF867C}">
                  <a14:compatExt spid="_x0000_s64536"/>
                </a:ext>
                <a:ext uri="{FF2B5EF4-FFF2-40B4-BE49-F238E27FC236}">
                  <a16:creationId xmlns:a16="http://schemas.microsoft.com/office/drawing/2014/main" id="{00000000-0008-0000-0800-00001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64537" name="Check Box 25" hidden="1">
              <a:extLst>
                <a:ext uri="{63B3BB69-23CF-44E3-9099-C40C66FF867C}">
                  <a14:compatExt spid="_x0000_s64537"/>
                </a:ext>
                <a:ext uri="{FF2B5EF4-FFF2-40B4-BE49-F238E27FC236}">
                  <a16:creationId xmlns:a16="http://schemas.microsoft.com/office/drawing/2014/main" id="{00000000-0008-0000-0800-00001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64538" name="Check Box 26" hidden="1">
              <a:extLst>
                <a:ext uri="{63B3BB69-23CF-44E3-9099-C40C66FF867C}">
                  <a14:compatExt spid="_x0000_s64538"/>
                </a:ext>
                <a:ext uri="{FF2B5EF4-FFF2-40B4-BE49-F238E27FC236}">
                  <a16:creationId xmlns:a16="http://schemas.microsoft.com/office/drawing/2014/main" id="{00000000-0008-0000-0800-00001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64539" name="Check Box 27" hidden="1">
              <a:extLst>
                <a:ext uri="{63B3BB69-23CF-44E3-9099-C40C66FF867C}">
                  <a14:compatExt spid="_x0000_s64539"/>
                </a:ext>
                <a:ext uri="{FF2B5EF4-FFF2-40B4-BE49-F238E27FC236}">
                  <a16:creationId xmlns:a16="http://schemas.microsoft.com/office/drawing/2014/main" id="{00000000-0008-0000-0800-00001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64540" name="Check Box 28" hidden="1">
              <a:extLst>
                <a:ext uri="{63B3BB69-23CF-44E3-9099-C40C66FF867C}">
                  <a14:compatExt spid="_x0000_s64540"/>
                </a:ext>
                <a:ext uri="{FF2B5EF4-FFF2-40B4-BE49-F238E27FC236}">
                  <a16:creationId xmlns:a16="http://schemas.microsoft.com/office/drawing/2014/main" id="{00000000-0008-0000-0800-00001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64541" name="Check Box 29" hidden="1">
              <a:extLst>
                <a:ext uri="{63B3BB69-23CF-44E3-9099-C40C66FF867C}">
                  <a14:compatExt spid="_x0000_s64541"/>
                </a:ext>
                <a:ext uri="{FF2B5EF4-FFF2-40B4-BE49-F238E27FC236}">
                  <a16:creationId xmlns:a16="http://schemas.microsoft.com/office/drawing/2014/main" id="{00000000-0008-0000-0800-00001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64542" name="Check Box 30" hidden="1">
              <a:extLst>
                <a:ext uri="{63B3BB69-23CF-44E3-9099-C40C66FF867C}">
                  <a14:compatExt spid="_x0000_s64542"/>
                </a:ext>
                <a:ext uri="{FF2B5EF4-FFF2-40B4-BE49-F238E27FC236}">
                  <a16:creationId xmlns:a16="http://schemas.microsoft.com/office/drawing/2014/main" id="{00000000-0008-0000-0800-00001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64543" name="Check Box 31" hidden="1">
              <a:extLst>
                <a:ext uri="{63B3BB69-23CF-44E3-9099-C40C66FF867C}">
                  <a14:compatExt spid="_x0000_s64543"/>
                </a:ext>
                <a:ext uri="{FF2B5EF4-FFF2-40B4-BE49-F238E27FC236}">
                  <a16:creationId xmlns:a16="http://schemas.microsoft.com/office/drawing/2014/main" id="{00000000-0008-0000-0800-00001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64544" name="Check Box 32" hidden="1">
              <a:extLst>
                <a:ext uri="{63B3BB69-23CF-44E3-9099-C40C66FF867C}">
                  <a14:compatExt spid="_x0000_s64544"/>
                </a:ext>
                <a:ext uri="{FF2B5EF4-FFF2-40B4-BE49-F238E27FC236}">
                  <a16:creationId xmlns:a16="http://schemas.microsoft.com/office/drawing/2014/main" id="{00000000-0008-0000-0800-00002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64545" name="Check Box 33" hidden="1">
              <a:extLst>
                <a:ext uri="{63B3BB69-23CF-44E3-9099-C40C66FF867C}">
                  <a14:compatExt spid="_x0000_s64545"/>
                </a:ext>
                <a:ext uri="{FF2B5EF4-FFF2-40B4-BE49-F238E27FC236}">
                  <a16:creationId xmlns:a16="http://schemas.microsoft.com/office/drawing/2014/main" id="{00000000-0008-0000-0800-00002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64546" name="Check Box 34" hidden="1">
              <a:extLst>
                <a:ext uri="{63B3BB69-23CF-44E3-9099-C40C66FF867C}">
                  <a14:compatExt spid="_x0000_s64546"/>
                </a:ext>
                <a:ext uri="{FF2B5EF4-FFF2-40B4-BE49-F238E27FC236}">
                  <a16:creationId xmlns:a16="http://schemas.microsoft.com/office/drawing/2014/main" id="{00000000-0008-0000-0800-00002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64547" name="Check Box 35" hidden="1">
              <a:extLst>
                <a:ext uri="{63B3BB69-23CF-44E3-9099-C40C66FF867C}">
                  <a14:compatExt spid="_x0000_s64547"/>
                </a:ext>
                <a:ext uri="{FF2B5EF4-FFF2-40B4-BE49-F238E27FC236}">
                  <a16:creationId xmlns:a16="http://schemas.microsoft.com/office/drawing/2014/main" id="{00000000-0008-0000-0800-00002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64548" name="Check Box 36" hidden="1">
              <a:extLst>
                <a:ext uri="{63B3BB69-23CF-44E3-9099-C40C66FF867C}">
                  <a14:compatExt spid="_x0000_s64548"/>
                </a:ext>
                <a:ext uri="{FF2B5EF4-FFF2-40B4-BE49-F238E27FC236}">
                  <a16:creationId xmlns:a16="http://schemas.microsoft.com/office/drawing/2014/main" id="{00000000-0008-0000-0800-00002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64549" name="Check Box 37" hidden="1">
              <a:extLst>
                <a:ext uri="{63B3BB69-23CF-44E3-9099-C40C66FF867C}">
                  <a14:compatExt spid="_x0000_s64549"/>
                </a:ext>
                <a:ext uri="{FF2B5EF4-FFF2-40B4-BE49-F238E27FC236}">
                  <a16:creationId xmlns:a16="http://schemas.microsoft.com/office/drawing/2014/main" id="{00000000-0008-0000-0800-00002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64550" name="Check Box 38" hidden="1">
              <a:extLst>
                <a:ext uri="{63B3BB69-23CF-44E3-9099-C40C66FF867C}">
                  <a14:compatExt spid="_x0000_s64550"/>
                </a:ext>
                <a:ext uri="{FF2B5EF4-FFF2-40B4-BE49-F238E27FC236}">
                  <a16:creationId xmlns:a16="http://schemas.microsoft.com/office/drawing/2014/main" id="{00000000-0008-0000-0800-00002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64551" name="Check Box 39" hidden="1">
              <a:extLst>
                <a:ext uri="{63B3BB69-23CF-44E3-9099-C40C66FF867C}">
                  <a14:compatExt spid="_x0000_s64551"/>
                </a:ext>
                <a:ext uri="{FF2B5EF4-FFF2-40B4-BE49-F238E27FC236}">
                  <a16:creationId xmlns:a16="http://schemas.microsoft.com/office/drawing/2014/main" id="{00000000-0008-0000-0800-000027FC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64552" name="Check Box 40" hidden="1">
              <a:extLst>
                <a:ext uri="{63B3BB69-23CF-44E3-9099-C40C66FF867C}">
                  <a14:compatExt spid="_x0000_s64552"/>
                </a:ext>
                <a:ext uri="{FF2B5EF4-FFF2-40B4-BE49-F238E27FC236}">
                  <a16:creationId xmlns:a16="http://schemas.microsoft.com/office/drawing/2014/main" id="{00000000-0008-0000-0800-00002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64553" name="Check Box 41" hidden="1">
              <a:extLst>
                <a:ext uri="{63B3BB69-23CF-44E3-9099-C40C66FF867C}">
                  <a14:compatExt spid="_x0000_s64553"/>
                </a:ext>
                <a:ext uri="{FF2B5EF4-FFF2-40B4-BE49-F238E27FC236}">
                  <a16:creationId xmlns:a16="http://schemas.microsoft.com/office/drawing/2014/main" id="{00000000-0008-0000-0800-00002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64554" name="Check Box 42" hidden="1">
              <a:extLst>
                <a:ext uri="{63B3BB69-23CF-44E3-9099-C40C66FF867C}">
                  <a14:compatExt spid="_x0000_s64554"/>
                </a:ext>
                <a:ext uri="{FF2B5EF4-FFF2-40B4-BE49-F238E27FC236}">
                  <a16:creationId xmlns:a16="http://schemas.microsoft.com/office/drawing/2014/main" id="{00000000-0008-0000-0800-00002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64555" name="Check Box 43" hidden="1">
              <a:extLst>
                <a:ext uri="{63B3BB69-23CF-44E3-9099-C40C66FF867C}">
                  <a14:compatExt spid="_x0000_s64555"/>
                </a:ext>
                <a:ext uri="{FF2B5EF4-FFF2-40B4-BE49-F238E27FC236}">
                  <a16:creationId xmlns:a16="http://schemas.microsoft.com/office/drawing/2014/main" id="{00000000-0008-0000-0800-00002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64556" name="Check Box 44" hidden="1">
              <a:extLst>
                <a:ext uri="{63B3BB69-23CF-44E3-9099-C40C66FF867C}">
                  <a14:compatExt spid="_x0000_s64556"/>
                </a:ext>
                <a:ext uri="{FF2B5EF4-FFF2-40B4-BE49-F238E27FC236}">
                  <a16:creationId xmlns:a16="http://schemas.microsoft.com/office/drawing/2014/main" id="{00000000-0008-0000-0800-00002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64557" name="Check Box 45" hidden="1">
              <a:extLst>
                <a:ext uri="{63B3BB69-23CF-44E3-9099-C40C66FF867C}">
                  <a14:compatExt spid="_x0000_s64557"/>
                </a:ext>
                <a:ext uri="{FF2B5EF4-FFF2-40B4-BE49-F238E27FC236}">
                  <a16:creationId xmlns:a16="http://schemas.microsoft.com/office/drawing/2014/main" id="{00000000-0008-0000-0800-00002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64558" name="Check Box 46" hidden="1">
              <a:extLst>
                <a:ext uri="{63B3BB69-23CF-44E3-9099-C40C66FF867C}">
                  <a14:compatExt spid="_x0000_s64558"/>
                </a:ext>
                <a:ext uri="{FF2B5EF4-FFF2-40B4-BE49-F238E27FC236}">
                  <a16:creationId xmlns:a16="http://schemas.microsoft.com/office/drawing/2014/main" id="{00000000-0008-0000-0800-00002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64559" name="Check Box 47" hidden="1">
              <a:extLst>
                <a:ext uri="{63B3BB69-23CF-44E3-9099-C40C66FF867C}">
                  <a14:compatExt spid="_x0000_s64559"/>
                </a:ext>
                <a:ext uri="{FF2B5EF4-FFF2-40B4-BE49-F238E27FC236}">
                  <a16:creationId xmlns:a16="http://schemas.microsoft.com/office/drawing/2014/main" id="{00000000-0008-0000-0800-00002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64560" name="Check Box 48" hidden="1">
              <a:extLst>
                <a:ext uri="{63B3BB69-23CF-44E3-9099-C40C66FF867C}">
                  <a14:compatExt spid="_x0000_s64560"/>
                </a:ext>
                <a:ext uri="{FF2B5EF4-FFF2-40B4-BE49-F238E27FC236}">
                  <a16:creationId xmlns:a16="http://schemas.microsoft.com/office/drawing/2014/main" id="{00000000-0008-0000-0800-00003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4561" name="Check Box 49" hidden="1">
              <a:extLst>
                <a:ext uri="{63B3BB69-23CF-44E3-9099-C40C66FF867C}">
                  <a14:compatExt spid="_x0000_s64561"/>
                </a:ext>
                <a:ext uri="{FF2B5EF4-FFF2-40B4-BE49-F238E27FC236}">
                  <a16:creationId xmlns:a16="http://schemas.microsoft.com/office/drawing/2014/main" id="{00000000-0008-0000-0800-00003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4562" name="Check Box 50" hidden="1">
              <a:extLst>
                <a:ext uri="{63B3BB69-23CF-44E3-9099-C40C66FF867C}">
                  <a14:compatExt spid="_x0000_s64562"/>
                </a:ext>
                <a:ext uri="{FF2B5EF4-FFF2-40B4-BE49-F238E27FC236}">
                  <a16:creationId xmlns:a16="http://schemas.microsoft.com/office/drawing/2014/main" id="{00000000-0008-0000-0800-00003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4563" name="Check Box 51" hidden="1">
              <a:extLst>
                <a:ext uri="{63B3BB69-23CF-44E3-9099-C40C66FF867C}">
                  <a14:compatExt spid="_x0000_s64563"/>
                </a:ext>
                <a:ext uri="{FF2B5EF4-FFF2-40B4-BE49-F238E27FC236}">
                  <a16:creationId xmlns:a16="http://schemas.microsoft.com/office/drawing/2014/main" id="{00000000-0008-0000-0800-00003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4564" name="Check Box 52" hidden="1">
              <a:extLst>
                <a:ext uri="{63B3BB69-23CF-44E3-9099-C40C66FF867C}">
                  <a14:compatExt spid="_x0000_s64564"/>
                </a:ext>
                <a:ext uri="{FF2B5EF4-FFF2-40B4-BE49-F238E27FC236}">
                  <a16:creationId xmlns:a16="http://schemas.microsoft.com/office/drawing/2014/main" id="{00000000-0008-0000-0800-00003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E2BE8EC-DF68-4ADB-BDD5-8B5A29DB420E}" name="TimeReporting237910136" displayName="TimeReporting237910136" ref="N13:N64" totalsRowCount="1" headerRowDxfId="421" dataDxfId="420" totalsRowDxfId="419" totalsRowBorderDxfId="418" totalsRowCellStyle="Table_Details">
  <tableColumns count="1">
    <tableColumn id="6" xr3:uid="{20BA6B8C-E876-4E38-8A99-D1E21E79D17B}" name="OT" totalsRowFunction="custom" dataDxfId="417" totalsRowDxfId="416"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D60BD8E-EBD9-42AB-BC9B-C7845FBEBEC6}" name="TimeReporting23791013641011" displayName="TimeReporting23791013641011" ref="N13:N64" totalsRowCount="1" headerRowDxfId="353" dataDxfId="352" totalsRowDxfId="351" totalsRowBorderDxfId="350" totalsRowCellStyle="Table_Details">
  <tableColumns count="1">
    <tableColumn id="6" xr3:uid="{D01DDE8D-F46E-41F3-9AC2-C9D0F267EA7A}" name="OT" totalsRowFunction="custom" dataDxfId="349" totalsRowDxfId="348"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4707626-8506-4D35-AD28-7EA3852DBF5F}" name="TimeReporting237910136410" displayName="TimeReporting237910136410" ref="N13:N64" totalsRowCount="1" headerRowDxfId="285" dataDxfId="284" totalsRowDxfId="283" totalsRowBorderDxfId="282" totalsRowCellStyle="Table_Details">
  <tableColumns count="1">
    <tableColumn id="6" xr3:uid="{3681D29A-E58A-40AC-BCA8-09D904BC0D6C}" name="OT" totalsRowFunction="custom" dataDxfId="281" totalsRowDxfId="280"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E1EBA8-97C1-4C28-A479-21BB5BD449B2}" name="TimeReporting2379101364" displayName="TimeReporting2379101364" ref="N13:N64" totalsRowCount="1" headerRowDxfId="217" dataDxfId="216" totalsRowDxfId="215" totalsRowBorderDxfId="214" totalsRowCellStyle="Table_Details">
  <tableColumns count="1">
    <tableColumn id="6" xr3:uid="{75F5DBEE-A037-467C-9BCA-2FD6E69F7E07}" name="OT" totalsRowFunction="custom" dataDxfId="213" totalsRowDxfId="212"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4A06267-EC24-4521-9976-4C99BE1FA01E}" name="TimeReporting23791013649" displayName="TimeReporting23791013649" ref="N13:N64" totalsRowCount="1" headerRowDxfId="149" dataDxfId="148" totalsRowDxfId="147" totalsRowBorderDxfId="146" totalsRowCellStyle="Table_Details">
  <tableColumns count="1">
    <tableColumn id="6" xr3:uid="{6041FA46-2F67-4F28-AC1E-5E5E19AB6C04}" name="OT" totalsRowFunction="custom" dataDxfId="145" totalsRowDxfId="144"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8F4969-1B37-47F8-A5F0-840C8108D6E9}" name="TimeReporting237910136493" displayName="TimeReporting237910136493" ref="N13:N64" totalsRowCount="1" headerRowDxfId="81" dataDxfId="80" totalsRowDxfId="79" totalsRowBorderDxfId="78" totalsRowCellStyle="Table_Details">
  <tableColumns count="1">
    <tableColumn id="6" xr3:uid="{60A28522-0AD8-40AE-9AFF-656071660177}" name="OT" totalsRowFunction="custom" dataDxfId="77" totalsRowDxfId="76"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1FD654-C247-475B-BE50-489A8E447299}" name="TimeReporting237910136492" displayName="TimeReporting237910136492" ref="N13:N64" totalsRowCount="1" headerRowDxfId="13" dataDxfId="12" totalsRowDxfId="11" totalsRowBorderDxfId="10" totalsRowCellStyle="Table_Details">
  <tableColumns count="1">
    <tableColumn id="6" xr3:uid="{73B8ECE4-E8E3-4DCF-A18F-8CE43DCF9148}" name="OT" totalsRowFunction="custom" dataDxfId="9" totalsRowDxfId="8" dataCellStyle="Table_Details">
      <calculatedColumnFormula>SUM(#REF!)</calculatedColumnFormula>
      <totalsRowFormula>SUM(N15:N63)</totalsRowFormula>
    </tableColumn>
  </tableColumns>
  <tableStyleInfo name="Class Schedule" showFirstColumn="0" showLastColumn="0" showRowStripes="0" showColumnStripes="0"/>
</table>
</file>

<file path=xl/theme/theme1.xml><?xml version="1.0" encoding="utf-8"?>
<a:theme xmlns:a="http://schemas.openxmlformats.org/drawingml/2006/main" name="Student Schedule">
  <a:themeElements>
    <a:clrScheme name="Student Schedule">
      <a:dk1>
        <a:srgbClr val="000000"/>
      </a:dk1>
      <a:lt1>
        <a:srgbClr val="FFFFFF"/>
      </a:lt1>
      <a:dk2>
        <a:srgbClr val="2E3F5C"/>
      </a:dk2>
      <a:lt2>
        <a:srgbClr val="F7F6F0"/>
      </a:lt2>
      <a:accent1>
        <a:srgbClr val="CC7073"/>
      </a:accent1>
      <a:accent2>
        <a:srgbClr val="34A5A3"/>
      </a:accent2>
      <a:accent3>
        <a:srgbClr val="F0AE1E"/>
      </a:accent3>
      <a:accent4>
        <a:srgbClr val="DB803D"/>
      </a:accent4>
      <a:accent5>
        <a:srgbClr val="88AC2E"/>
      </a:accent5>
      <a:accent6>
        <a:srgbClr val="A9758F"/>
      </a:accent6>
      <a:hlink>
        <a:srgbClr val="42A3B6"/>
      </a:hlink>
      <a:folHlink>
        <a:srgbClr val="A9758F"/>
      </a:folHlink>
    </a:clrScheme>
    <a:fontScheme name="Student Schedu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2.docx"/><Relationship Id="rId11" Type="http://schemas.openxmlformats.org/officeDocument/2006/relationships/image" Target="../media/image5.emf"/><Relationship Id="rId5" Type="http://schemas.openxmlformats.org/officeDocument/2006/relationships/image" Target="../media/image2.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table" Target="../tables/table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55" Type="http://schemas.openxmlformats.org/officeDocument/2006/relationships/ctrlProp" Target="../ctrlProps/ctrlProp104.xml"/><Relationship Id="rId7"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65.xml"/><Relationship Id="rId29" Type="http://schemas.openxmlformats.org/officeDocument/2006/relationships/ctrlProp" Target="../ctrlProps/ctrlProp78.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 Type="http://schemas.openxmlformats.org/officeDocument/2006/relationships/ctrlProp" Target="../ctrlProps/ctrlProp54.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56" Type="http://schemas.openxmlformats.org/officeDocument/2006/relationships/table" Target="../tables/table2.xml"/><Relationship Id="rId8" Type="http://schemas.openxmlformats.org/officeDocument/2006/relationships/ctrlProp" Target="../ctrlProps/ctrlProp57.xml"/><Relationship Id="rId51" Type="http://schemas.openxmlformats.org/officeDocument/2006/relationships/ctrlProp" Target="../ctrlProps/ctrlProp100.xml"/><Relationship Id="rId3" Type="http://schemas.openxmlformats.org/officeDocument/2006/relationships/vmlDrawing" Target="../drawings/vmlDrawing4.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1" Type="http://schemas.openxmlformats.org/officeDocument/2006/relationships/printerSettings" Target="../printerSettings/printerSettings4.bin"/><Relationship Id="rId6" Type="http://schemas.openxmlformats.org/officeDocument/2006/relationships/ctrlProp" Target="../ctrlProps/ctrlProp55.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9" Type="http://schemas.openxmlformats.org/officeDocument/2006/relationships/ctrlProp" Target="../ctrlProps/ctrlProp140.xml"/><Relationship Id="rId21" Type="http://schemas.openxmlformats.org/officeDocument/2006/relationships/ctrlProp" Target="../ctrlProps/ctrlProp122.xml"/><Relationship Id="rId34" Type="http://schemas.openxmlformats.org/officeDocument/2006/relationships/ctrlProp" Target="../ctrlProps/ctrlProp135.xml"/><Relationship Id="rId42" Type="http://schemas.openxmlformats.org/officeDocument/2006/relationships/ctrlProp" Target="../ctrlProps/ctrlProp143.xml"/><Relationship Id="rId47" Type="http://schemas.openxmlformats.org/officeDocument/2006/relationships/ctrlProp" Target="../ctrlProps/ctrlProp148.xml"/><Relationship Id="rId50" Type="http://schemas.openxmlformats.org/officeDocument/2006/relationships/ctrlProp" Target="../ctrlProps/ctrlProp151.xml"/><Relationship Id="rId55" Type="http://schemas.openxmlformats.org/officeDocument/2006/relationships/ctrlProp" Target="../ctrlProps/ctrlProp156.xml"/><Relationship Id="rId7" Type="http://schemas.openxmlformats.org/officeDocument/2006/relationships/ctrlProp" Target="../ctrlProps/ctrlProp108.xml"/><Relationship Id="rId2" Type="http://schemas.openxmlformats.org/officeDocument/2006/relationships/drawing" Target="../drawings/drawing5.xml"/><Relationship Id="rId16" Type="http://schemas.openxmlformats.org/officeDocument/2006/relationships/ctrlProp" Target="../ctrlProps/ctrlProp117.xml"/><Relationship Id="rId29" Type="http://schemas.openxmlformats.org/officeDocument/2006/relationships/ctrlProp" Target="../ctrlProps/ctrlProp130.xml"/><Relationship Id="rId11" Type="http://schemas.openxmlformats.org/officeDocument/2006/relationships/ctrlProp" Target="../ctrlProps/ctrlProp112.xml"/><Relationship Id="rId24" Type="http://schemas.openxmlformats.org/officeDocument/2006/relationships/ctrlProp" Target="../ctrlProps/ctrlProp125.xml"/><Relationship Id="rId32" Type="http://schemas.openxmlformats.org/officeDocument/2006/relationships/ctrlProp" Target="../ctrlProps/ctrlProp133.xml"/><Relationship Id="rId37" Type="http://schemas.openxmlformats.org/officeDocument/2006/relationships/ctrlProp" Target="../ctrlProps/ctrlProp138.xml"/><Relationship Id="rId40" Type="http://schemas.openxmlformats.org/officeDocument/2006/relationships/ctrlProp" Target="../ctrlProps/ctrlProp141.xml"/><Relationship Id="rId45" Type="http://schemas.openxmlformats.org/officeDocument/2006/relationships/ctrlProp" Target="../ctrlProps/ctrlProp146.xml"/><Relationship Id="rId53" Type="http://schemas.openxmlformats.org/officeDocument/2006/relationships/ctrlProp" Target="../ctrlProps/ctrlProp154.xml"/><Relationship Id="rId5" Type="http://schemas.openxmlformats.org/officeDocument/2006/relationships/ctrlProp" Target="../ctrlProps/ctrlProp106.xml"/><Relationship Id="rId10" Type="http://schemas.openxmlformats.org/officeDocument/2006/relationships/ctrlProp" Target="../ctrlProps/ctrlProp111.xml"/><Relationship Id="rId19" Type="http://schemas.openxmlformats.org/officeDocument/2006/relationships/ctrlProp" Target="../ctrlProps/ctrlProp120.xml"/><Relationship Id="rId31" Type="http://schemas.openxmlformats.org/officeDocument/2006/relationships/ctrlProp" Target="../ctrlProps/ctrlProp132.xml"/><Relationship Id="rId44" Type="http://schemas.openxmlformats.org/officeDocument/2006/relationships/ctrlProp" Target="../ctrlProps/ctrlProp145.xml"/><Relationship Id="rId52" Type="http://schemas.openxmlformats.org/officeDocument/2006/relationships/ctrlProp" Target="../ctrlProps/ctrlProp153.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 Id="rId30" Type="http://schemas.openxmlformats.org/officeDocument/2006/relationships/ctrlProp" Target="../ctrlProps/ctrlProp131.xml"/><Relationship Id="rId35" Type="http://schemas.openxmlformats.org/officeDocument/2006/relationships/ctrlProp" Target="../ctrlProps/ctrlProp136.xml"/><Relationship Id="rId43" Type="http://schemas.openxmlformats.org/officeDocument/2006/relationships/ctrlProp" Target="../ctrlProps/ctrlProp144.xml"/><Relationship Id="rId48" Type="http://schemas.openxmlformats.org/officeDocument/2006/relationships/ctrlProp" Target="../ctrlProps/ctrlProp149.xml"/><Relationship Id="rId56" Type="http://schemas.openxmlformats.org/officeDocument/2006/relationships/table" Target="../tables/table3.xml"/><Relationship Id="rId8" Type="http://schemas.openxmlformats.org/officeDocument/2006/relationships/ctrlProp" Target="../ctrlProps/ctrlProp109.xml"/><Relationship Id="rId51" Type="http://schemas.openxmlformats.org/officeDocument/2006/relationships/ctrlProp" Target="../ctrlProps/ctrlProp152.xml"/><Relationship Id="rId3" Type="http://schemas.openxmlformats.org/officeDocument/2006/relationships/vmlDrawing" Target="../drawings/vmlDrawing5.v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33" Type="http://schemas.openxmlformats.org/officeDocument/2006/relationships/ctrlProp" Target="../ctrlProps/ctrlProp134.xml"/><Relationship Id="rId38" Type="http://schemas.openxmlformats.org/officeDocument/2006/relationships/ctrlProp" Target="../ctrlProps/ctrlProp139.xml"/><Relationship Id="rId46" Type="http://schemas.openxmlformats.org/officeDocument/2006/relationships/ctrlProp" Target="../ctrlProps/ctrlProp147.xml"/><Relationship Id="rId20" Type="http://schemas.openxmlformats.org/officeDocument/2006/relationships/ctrlProp" Target="../ctrlProps/ctrlProp121.xml"/><Relationship Id="rId41" Type="http://schemas.openxmlformats.org/officeDocument/2006/relationships/ctrlProp" Target="../ctrlProps/ctrlProp142.xml"/><Relationship Id="rId54" Type="http://schemas.openxmlformats.org/officeDocument/2006/relationships/ctrlProp" Target="../ctrlProps/ctrlProp155.xml"/><Relationship Id="rId1" Type="http://schemas.openxmlformats.org/officeDocument/2006/relationships/printerSettings" Target="../printerSettings/printerSettings5.bin"/><Relationship Id="rId6" Type="http://schemas.openxmlformats.org/officeDocument/2006/relationships/ctrlProp" Target="../ctrlProps/ctrlProp107.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36" Type="http://schemas.openxmlformats.org/officeDocument/2006/relationships/ctrlProp" Target="../ctrlProps/ctrlProp137.xml"/><Relationship Id="rId49" Type="http://schemas.openxmlformats.org/officeDocument/2006/relationships/ctrlProp" Target="../ctrlProps/ctrlProp15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66.xml"/><Relationship Id="rId18" Type="http://schemas.openxmlformats.org/officeDocument/2006/relationships/ctrlProp" Target="../ctrlProps/ctrlProp171.xml"/><Relationship Id="rId26" Type="http://schemas.openxmlformats.org/officeDocument/2006/relationships/ctrlProp" Target="../ctrlProps/ctrlProp179.xml"/><Relationship Id="rId39" Type="http://schemas.openxmlformats.org/officeDocument/2006/relationships/ctrlProp" Target="../ctrlProps/ctrlProp192.xml"/><Relationship Id="rId21" Type="http://schemas.openxmlformats.org/officeDocument/2006/relationships/ctrlProp" Target="../ctrlProps/ctrlProp174.xml"/><Relationship Id="rId34" Type="http://schemas.openxmlformats.org/officeDocument/2006/relationships/ctrlProp" Target="../ctrlProps/ctrlProp187.xml"/><Relationship Id="rId42" Type="http://schemas.openxmlformats.org/officeDocument/2006/relationships/ctrlProp" Target="../ctrlProps/ctrlProp195.xml"/><Relationship Id="rId47" Type="http://schemas.openxmlformats.org/officeDocument/2006/relationships/ctrlProp" Target="../ctrlProps/ctrlProp200.xml"/><Relationship Id="rId50" Type="http://schemas.openxmlformats.org/officeDocument/2006/relationships/ctrlProp" Target="../ctrlProps/ctrlProp203.xml"/><Relationship Id="rId55" Type="http://schemas.openxmlformats.org/officeDocument/2006/relationships/ctrlProp" Target="../ctrlProps/ctrlProp208.xml"/><Relationship Id="rId7" Type="http://schemas.openxmlformats.org/officeDocument/2006/relationships/ctrlProp" Target="../ctrlProps/ctrlProp160.xml"/><Relationship Id="rId2" Type="http://schemas.openxmlformats.org/officeDocument/2006/relationships/drawing" Target="../drawings/drawing6.xml"/><Relationship Id="rId16" Type="http://schemas.openxmlformats.org/officeDocument/2006/relationships/ctrlProp" Target="../ctrlProps/ctrlProp169.xml"/><Relationship Id="rId29" Type="http://schemas.openxmlformats.org/officeDocument/2006/relationships/ctrlProp" Target="../ctrlProps/ctrlProp182.xml"/><Relationship Id="rId11" Type="http://schemas.openxmlformats.org/officeDocument/2006/relationships/ctrlProp" Target="../ctrlProps/ctrlProp164.xml"/><Relationship Id="rId24" Type="http://schemas.openxmlformats.org/officeDocument/2006/relationships/ctrlProp" Target="../ctrlProps/ctrlProp177.xml"/><Relationship Id="rId32" Type="http://schemas.openxmlformats.org/officeDocument/2006/relationships/ctrlProp" Target="../ctrlProps/ctrlProp185.xml"/><Relationship Id="rId37" Type="http://schemas.openxmlformats.org/officeDocument/2006/relationships/ctrlProp" Target="../ctrlProps/ctrlProp190.xml"/><Relationship Id="rId40" Type="http://schemas.openxmlformats.org/officeDocument/2006/relationships/ctrlProp" Target="../ctrlProps/ctrlProp193.xml"/><Relationship Id="rId45" Type="http://schemas.openxmlformats.org/officeDocument/2006/relationships/ctrlProp" Target="../ctrlProps/ctrlProp198.xml"/><Relationship Id="rId53" Type="http://schemas.openxmlformats.org/officeDocument/2006/relationships/ctrlProp" Target="../ctrlProps/ctrlProp206.xml"/><Relationship Id="rId5" Type="http://schemas.openxmlformats.org/officeDocument/2006/relationships/ctrlProp" Target="../ctrlProps/ctrlProp158.xml"/><Relationship Id="rId10" Type="http://schemas.openxmlformats.org/officeDocument/2006/relationships/ctrlProp" Target="../ctrlProps/ctrlProp163.xml"/><Relationship Id="rId19" Type="http://schemas.openxmlformats.org/officeDocument/2006/relationships/ctrlProp" Target="../ctrlProps/ctrlProp172.xml"/><Relationship Id="rId31" Type="http://schemas.openxmlformats.org/officeDocument/2006/relationships/ctrlProp" Target="../ctrlProps/ctrlProp184.xml"/><Relationship Id="rId44" Type="http://schemas.openxmlformats.org/officeDocument/2006/relationships/ctrlProp" Target="../ctrlProps/ctrlProp197.xml"/><Relationship Id="rId52" Type="http://schemas.openxmlformats.org/officeDocument/2006/relationships/ctrlProp" Target="../ctrlProps/ctrlProp205.xml"/><Relationship Id="rId4" Type="http://schemas.openxmlformats.org/officeDocument/2006/relationships/ctrlProp" Target="../ctrlProps/ctrlProp157.xml"/><Relationship Id="rId9" Type="http://schemas.openxmlformats.org/officeDocument/2006/relationships/ctrlProp" Target="../ctrlProps/ctrlProp162.xml"/><Relationship Id="rId14" Type="http://schemas.openxmlformats.org/officeDocument/2006/relationships/ctrlProp" Target="../ctrlProps/ctrlProp167.xml"/><Relationship Id="rId22" Type="http://schemas.openxmlformats.org/officeDocument/2006/relationships/ctrlProp" Target="../ctrlProps/ctrlProp175.xml"/><Relationship Id="rId27" Type="http://schemas.openxmlformats.org/officeDocument/2006/relationships/ctrlProp" Target="../ctrlProps/ctrlProp180.xml"/><Relationship Id="rId30" Type="http://schemas.openxmlformats.org/officeDocument/2006/relationships/ctrlProp" Target="../ctrlProps/ctrlProp183.xml"/><Relationship Id="rId35" Type="http://schemas.openxmlformats.org/officeDocument/2006/relationships/ctrlProp" Target="../ctrlProps/ctrlProp188.xml"/><Relationship Id="rId43" Type="http://schemas.openxmlformats.org/officeDocument/2006/relationships/ctrlProp" Target="../ctrlProps/ctrlProp196.xml"/><Relationship Id="rId48" Type="http://schemas.openxmlformats.org/officeDocument/2006/relationships/ctrlProp" Target="../ctrlProps/ctrlProp201.xml"/><Relationship Id="rId56" Type="http://schemas.openxmlformats.org/officeDocument/2006/relationships/table" Target="../tables/table4.xml"/><Relationship Id="rId8" Type="http://schemas.openxmlformats.org/officeDocument/2006/relationships/ctrlProp" Target="../ctrlProps/ctrlProp161.xml"/><Relationship Id="rId51" Type="http://schemas.openxmlformats.org/officeDocument/2006/relationships/ctrlProp" Target="../ctrlProps/ctrlProp204.xml"/><Relationship Id="rId3" Type="http://schemas.openxmlformats.org/officeDocument/2006/relationships/vmlDrawing" Target="../drawings/vmlDrawing6.vml"/><Relationship Id="rId12" Type="http://schemas.openxmlformats.org/officeDocument/2006/relationships/ctrlProp" Target="../ctrlProps/ctrlProp165.xml"/><Relationship Id="rId17" Type="http://schemas.openxmlformats.org/officeDocument/2006/relationships/ctrlProp" Target="../ctrlProps/ctrlProp170.xml"/><Relationship Id="rId25" Type="http://schemas.openxmlformats.org/officeDocument/2006/relationships/ctrlProp" Target="../ctrlProps/ctrlProp178.xml"/><Relationship Id="rId33" Type="http://schemas.openxmlformats.org/officeDocument/2006/relationships/ctrlProp" Target="../ctrlProps/ctrlProp186.xml"/><Relationship Id="rId38" Type="http://schemas.openxmlformats.org/officeDocument/2006/relationships/ctrlProp" Target="../ctrlProps/ctrlProp191.xml"/><Relationship Id="rId46" Type="http://schemas.openxmlformats.org/officeDocument/2006/relationships/ctrlProp" Target="../ctrlProps/ctrlProp199.xml"/><Relationship Id="rId20" Type="http://schemas.openxmlformats.org/officeDocument/2006/relationships/ctrlProp" Target="../ctrlProps/ctrlProp173.xml"/><Relationship Id="rId41" Type="http://schemas.openxmlformats.org/officeDocument/2006/relationships/ctrlProp" Target="../ctrlProps/ctrlProp194.xml"/><Relationship Id="rId54" Type="http://schemas.openxmlformats.org/officeDocument/2006/relationships/ctrlProp" Target="../ctrlProps/ctrlProp207.xml"/><Relationship Id="rId1" Type="http://schemas.openxmlformats.org/officeDocument/2006/relationships/printerSettings" Target="../printerSettings/printerSettings6.bin"/><Relationship Id="rId6" Type="http://schemas.openxmlformats.org/officeDocument/2006/relationships/ctrlProp" Target="../ctrlProps/ctrlProp159.xml"/><Relationship Id="rId15" Type="http://schemas.openxmlformats.org/officeDocument/2006/relationships/ctrlProp" Target="../ctrlProps/ctrlProp168.xml"/><Relationship Id="rId23" Type="http://schemas.openxmlformats.org/officeDocument/2006/relationships/ctrlProp" Target="../ctrlProps/ctrlProp176.xml"/><Relationship Id="rId28" Type="http://schemas.openxmlformats.org/officeDocument/2006/relationships/ctrlProp" Target="../ctrlProps/ctrlProp181.xml"/><Relationship Id="rId36" Type="http://schemas.openxmlformats.org/officeDocument/2006/relationships/ctrlProp" Target="../ctrlProps/ctrlProp189.xml"/><Relationship Id="rId49" Type="http://schemas.openxmlformats.org/officeDocument/2006/relationships/ctrlProp" Target="../ctrlProps/ctrlProp20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9" Type="http://schemas.openxmlformats.org/officeDocument/2006/relationships/ctrlProp" Target="../ctrlProps/ctrlProp244.xml"/><Relationship Id="rId21" Type="http://schemas.openxmlformats.org/officeDocument/2006/relationships/ctrlProp" Target="../ctrlProps/ctrlProp226.xml"/><Relationship Id="rId34" Type="http://schemas.openxmlformats.org/officeDocument/2006/relationships/ctrlProp" Target="../ctrlProps/ctrlProp239.xml"/><Relationship Id="rId42" Type="http://schemas.openxmlformats.org/officeDocument/2006/relationships/ctrlProp" Target="../ctrlProps/ctrlProp247.xml"/><Relationship Id="rId47" Type="http://schemas.openxmlformats.org/officeDocument/2006/relationships/ctrlProp" Target="../ctrlProps/ctrlProp252.xml"/><Relationship Id="rId50" Type="http://schemas.openxmlformats.org/officeDocument/2006/relationships/ctrlProp" Target="../ctrlProps/ctrlProp255.xml"/><Relationship Id="rId55" Type="http://schemas.openxmlformats.org/officeDocument/2006/relationships/ctrlProp" Target="../ctrlProps/ctrlProp260.xml"/><Relationship Id="rId7" Type="http://schemas.openxmlformats.org/officeDocument/2006/relationships/ctrlProp" Target="../ctrlProps/ctrlProp212.xml"/><Relationship Id="rId2" Type="http://schemas.openxmlformats.org/officeDocument/2006/relationships/drawing" Target="../drawings/drawing7.xml"/><Relationship Id="rId16" Type="http://schemas.openxmlformats.org/officeDocument/2006/relationships/ctrlProp" Target="../ctrlProps/ctrlProp221.xml"/><Relationship Id="rId29" Type="http://schemas.openxmlformats.org/officeDocument/2006/relationships/ctrlProp" Target="../ctrlProps/ctrlProp234.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37" Type="http://schemas.openxmlformats.org/officeDocument/2006/relationships/ctrlProp" Target="../ctrlProps/ctrlProp242.xml"/><Relationship Id="rId40" Type="http://schemas.openxmlformats.org/officeDocument/2006/relationships/ctrlProp" Target="../ctrlProps/ctrlProp245.xml"/><Relationship Id="rId45" Type="http://schemas.openxmlformats.org/officeDocument/2006/relationships/ctrlProp" Target="../ctrlProps/ctrlProp250.xml"/><Relationship Id="rId53" Type="http://schemas.openxmlformats.org/officeDocument/2006/relationships/ctrlProp" Target="../ctrlProps/ctrlProp258.xml"/><Relationship Id="rId5" Type="http://schemas.openxmlformats.org/officeDocument/2006/relationships/ctrlProp" Target="../ctrlProps/ctrlProp210.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4" Type="http://schemas.openxmlformats.org/officeDocument/2006/relationships/ctrlProp" Target="../ctrlProps/ctrlProp249.xml"/><Relationship Id="rId52" Type="http://schemas.openxmlformats.org/officeDocument/2006/relationships/ctrlProp" Target="../ctrlProps/ctrlProp257.xml"/><Relationship Id="rId4" Type="http://schemas.openxmlformats.org/officeDocument/2006/relationships/ctrlProp" Target="../ctrlProps/ctrlProp209.x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35" Type="http://schemas.openxmlformats.org/officeDocument/2006/relationships/ctrlProp" Target="../ctrlProps/ctrlProp240.xml"/><Relationship Id="rId43" Type="http://schemas.openxmlformats.org/officeDocument/2006/relationships/ctrlProp" Target="../ctrlProps/ctrlProp248.xml"/><Relationship Id="rId48" Type="http://schemas.openxmlformats.org/officeDocument/2006/relationships/ctrlProp" Target="../ctrlProps/ctrlProp253.xml"/><Relationship Id="rId56" Type="http://schemas.openxmlformats.org/officeDocument/2006/relationships/table" Target="../tables/table5.xml"/><Relationship Id="rId8" Type="http://schemas.openxmlformats.org/officeDocument/2006/relationships/ctrlProp" Target="../ctrlProps/ctrlProp213.xml"/><Relationship Id="rId51" Type="http://schemas.openxmlformats.org/officeDocument/2006/relationships/ctrlProp" Target="../ctrlProps/ctrlProp256.xml"/><Relationship Id="rId3" Type="http://schemas.openxmlformats.org/officeDocument/2006/relationships/vmlDrawing" Target="../drawings/vmlDrawing7.v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38" Type="http://schemas.openxmlformats.org/officeDocument/2006/relationships/ctrlProp" Target="../ctrlProps/ctrlProp243.xml"/><Relationship Id="rId46" Type="http://schemas.openxmlformats.org/officeDocument/2006/relationships/ctrlProp" Target="../ctrlProps/ctrlProp251.xml"/><Relationship Id="rId20" Type="http://schemas.openxmlformats.org/officeDocument/2006/relationships/ctrlProp" Target="../ctrlProps/ctrlProp225.xml"/><Relationship Id="rId41" Type="http://schemas.openxmlformats.org/officeDocument/2006/relationships/ctrlProp" Target="../ctrlProps/ctrlProp246.xml"/><Relationship Id="rId54" Type="http://schemas.openxmlformats.org/officeDocument/2006/relationships/ctrlProp" Target="../ctrlProps/ctrlProp259.xml"/><Relationship Id="rId1" Type="http://schemas.openxmlformats.org/officeDocument/2006/relationships/printerSettings" Target="../printerSettings/printerSettings7.bin"/><Relationship Id="rId6" Type="http://schemas.openxmlformats.org/officeDocument/2006/relationships/ctrlProp" Target="../ctrlProps/ctrlProp211.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36" Type="http://schemas.openxmlformats.org/officeDocument/2006/relationships/ctrlProp" Target="../ctrlProps/ctrlProp241.xml"/><Relationship Id="rId49" Type="http://schemas.openxmlformats.org/officeDocument/2006/relationships/ctrlProp" Target="../ctrlProps/ctrlProp254.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70.xml"/><Relationship Id="rId18" Type="http://schemas.openxmlformats.org/officeDocument/2006/relationships/ctrlProp" Target="../ctrlProps/ctrlProp275.xml"/><Relationship Id="rId26" Type="http://schemas.openxmlformats.org/officeDocument/2006/relationships/ctrlProp" Target="../ctrlProps/ctrlProp283.xml"/><Relationship Id="rId39" Type="http://schemas.openxmlformats.org/officeDocument/2006/relationships/ctrlProp" Target="../ctrlProps/ctrlProp296.xml"/><Relationship Id="rId21" Type="http://schemas.openxmlformats.org/officeDocument/2006/relationships/ctrlProp" Target="../ctrlProps/ctrlProp278.xml"/><Relationship Id="rId34" Type="http://schemas.openxmlformats.org/officeDocument/2006/relationships/ctrlProp" Target="../ctrlProps/ctrlProp291.xml"/><Relationship Id="rId42" Type="http://schemas.openxmlformats.org/officeDocument/2006/relationships/ctrlProp" Target="../ctrlProps/ctrlProp299.xml"/><Relationship Id="rId47" Type="http://schemas.openxmlformats.org/officeDocument/2006/relationships/ctrlProp" Target="../ctrlProps/ctrlProp304.xml"/><Relationship Id="rId50" Type="http://schemas.openxmlformats.org/officeDocument/2006/relationships/ctrlProp" Target="../ctrlProps/ctrlProp307.xml"/><Relationship Id="rId55" Type="http://schemas.openxmlformats.org/officeDocument/2006/relationships/ctrlProp" Target="../ctrlProps/ctrlProp312.xml"/><Relationship Id="rId7" Type="http://schemas.openxmlformats.org/officeDocument/2006/relationships/ctrlProp" Target="../ctrlProps/ctrlProp264.xml"/><Relationship Id="rId2" Type="http://schemas.openxmlformats.org/officeDocument/2006/relationships/drawing" Target="../drawings/drawing8.xml"/><Relationship Id="rId16" Type="http://schemas.openxmlformats.org/officeDocument/2006/relationships/ctrlProp" Target="../ctrlProps/ctrlProp273.xml"/><Relationship Id="rId29" Type="http://schemas.openxmlformats.org/officeDocument/2006/relationships/ctrlProp" Target="../ctrlProps/ctrlProp286.xml"/><Relationship Id="rId11" Type="http://schemas.openxmlformats.org/officeDocument/2006/relationships/ctrlProp" Target="../ctrlProps/ctrlProp268.xml"/><Relationship Id="rId24" Type="http://schemas.openxmlformats.org/officeDocument/2006/relationships/ctrlProp" Target="../ctrlProps/ctrlProp281.xml"/><Relationship Id="rId32" Type="http://schemas.openxmlformats.org/officeDocument/2006/relationships/ctrlProp" Target="../ctrlProps/ctrlProp289.xml"/><Relationship Id="rId37" Type="http://schemas.openxmlformats.org/officeDocument/2006/relationships/ctrlProp" Target="../ctrlProps/ctrlProp294.xml"/><Relationship Id="rId40" Type="http://schemas.openxmlformats.org/officeDocument/2006/relationships/ctrlProp" Target="../ctrlProps/ctrlProp297.xml"/><Relationship Id="rId45" Type="http://schemas.openxmlformats.org/officeDocument/2006/relationships/ctrlProp" Target="../ctrlProps/ctrlProp302.xml"/><Relationship Id="rId53" Type="http://schemas.openxmlformats.org/officeDocument/2006/relationships/ctrlProp" Target="../ctrlProps/ctrlProp310.xml"/><Relationship Id="rId5" Type="http://schemas.openxmlformats.org/officeDocument/2006/relationships/ctrlProp" Target="../ctrlProps/ctrlProp262.xml"/><Relationship Id="rId10" Type="http://schemas.openxmlformats.org/officeDocument/2006/relationships/ctrlProp" Target="../ctrlProps/ctrlProp267.xml"/><Relationship Id="rId19" Type="http://schemas.openxmlformats.org/officeDocument/2006/relationships/ctrlProp" Target="../ctrlProps/ctrlProp276.xml"/><Relationship Id="rId31" Type="http://schemas.openxmlformats.org/officeDocument/2006/relationships/ctrlProp" Target="../ctrlProps/ctrlProp288.xml"/><Relationship Id="rId44" Type="http://schemas.openxmlformats.org/officeDocument/2006/relationships/ctrlProp" Target="../ctrlProps/ctrlProp301.xml"/><Relationship Id="rId52" Type="http://schemas.openxmlformats.org/officeDocument/2006/relationships/ctrlProp" Target="../ctrlProps/ctrlProp309.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 Id="rId22" Type="http://schemas.openxmlformats.org/officeDocument/2006/relationships/ctrlProp" Target="../ctrlProps/ctrlProp279.xml"/><Relationship Id="rId27" Type="http://schemas.openxmlformats.org/officeDocument/2006/relationships/ctrlProp" Target="../ctrlProps/ctrlProp284.xml"/><Relationship Id="rId30" Type="http://schemas.openxmlformats.org/officeDocument/2006/relationships/ctrlProp" Target="../ctrlProps/ctrlProp287.xml"/><Relationship Id="rId35" Type="http://schemas.openxmlformats.org/officeDocument/2006/relationships/ctrlProp" Target="../ctrlProps/ctrlProp292.xml"/><Relationship Id="rId43" Type="http://schemas.openxmlformats.org/officeDocument/2006/relationships/ctrlProp" Target="../ctrlProps/ctrlProp300.xml"/><Relationship Id="rId48" Type="http://schemas.openxmlformats.org/officeDocument/2006/relationships/ctrlProp" Target="../ctrlProps/ctrlProp305.xml"/><Relationship Id="rId56" Type="http://schemas.openxmlformats.org/officeDocument/2006/relationships/table" Target="../tables/table6.xml"/><Relationship Id="rId8" Type="http://schemas.openxmlformats.org/officeDocument/2006/relationships/ctrlProp" Target="../ctrlProps/ctrlProp265.xml"/><Relationship Id="rId51" Type="http://schemas.openxmlformats.org/officeDocument/2006/relationships/ctrlProp" Target="../ctrlProps/ctrlProp308.xml"/><Relationship Id="rId3" Type="http://schemas.openxmlformats.org/officeDocument/2006/relationships/vmlDrawing" Target="../drawings/vmlDrawing8.vml"/><Relationship Id="rId12" Type="http://schemas.openxmlformats.org/officeDocument/2006/relationships/ctrlProp" Target="../ctrlProps/ctrlProp269.xml"/><Relationship Id="rId17" Type="http://schemas.openxmlformats.org/officeDocument/2006/relationships/ctrlProp" Target="../ctrlProps/ctrlProp274.xml"/><Relationship Id="rId25" Type="http://schemas.openxmlformats.org/officeDocument/2006/relationships/ctrlProp" Target="../ctrlProps/ctrlProp282.xml"/><Relationship Id="rId33" Type="http://schemas.openxmlformats.org/officeDocument/2006/relationships/ctrlProp" Target="../ctrlProps/ctrlProp290.xml"/><Relationship Id="rId38" Type="http://schemas.openxmlformats.org/officeDocument/2006/relationships/ctrlProp" Target="../ctrlProps/ctrlProp295.xml"/><Relationship Id="rId46" Type="http://schemas.openxmlformats.org/officeDocument/2006/relationships/ctrlProp" Target="../ctrlProps/ctrlProp303.xml"/><Relationship Id="rId20" Type="http://schemas.openxmlformats.org/officeDocument/2006/relationships/ctrlProp" Target="../ctrlProps/ctrlProp277.xml"/><Relationship Id="rId41" Type="http://schemas.openxmlformats.org/officeDocument/2006/relationships/ctrlProp" Target="../ctrlProps/ctrlProp298.xml"/><Relationship Id="rId54" Type="http://schemas.openxmlformats.org/officeDocument/2006/relationships/ctrlProp" Target="../ctrlProps/ctrlProp311.xml"/><Relationship Id="rId1" Type="http://schemas.openxmlformats.org/officeDocument/2006/relationships/printerSettings" Target="../printerSettings/printerSettings8.bin"/><Relationship Id="rId6" Type="http://schemas.openxmlformats.org/officeDocument/2006/relationships/ctrlProp" Target="../ctrlProps/ctrlProp263.xml"/><Relationship Id="rId15" Type="http://schemas.openxmlformats.org/officeDocument/2006/relationships/ctrlProp" Target="../ctrlProps/ctrlProp272.xml"/><Relationship Id="rId23" Type="http://schemas.openxmlformats.org/officeDocument/2006/relationships/ctrlProp" Target="../ctrlProps/ctrlProp280.xml"/><Relationship Id="rId28" Type="http://schemas.openxmlformats.org/officeDocument/2006/relationships/ctrlProp" Target="../ctrlProps/ctrlProp285.xml"/><Relationship Id="rId36" Type="http://schemas.openxmlformats.org/officeDocument/2006/relationships/ctrlProp" Target="../ctrlProps/ctrlProp293.xml"/><Relationship Id="rId49" Type="http://schemas.openxmlformats.org/officeDocument/2006/relationships/ctrlProp" Target="../ctrlProps/ctrlProp30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22.xml"/><Relationship Id="rId18" Type="http://schemas.openxmlformats.org/officeDocument/2006/relationships/ctrlProp" Target="../ctrlProps/ctrlProp327.xml"/><Relationship Id="rId26" Type="http://schemas.openxmlformats.org/officeDocument/2006/relationships/ctrlProp" Target="../ctrlProps/ctrlProp335.xml"/><Relationship Id="rId39" Type="http://schemas.openxmlformats.org/officeDocument/2006/relationships/ctrlProp" Target="../ctrlProps/ctrlProp348.xml"/><Relationship Id="rId21" Type="http://schemas.openxmlformats.org/officeDocument/2006/relationships/ctrlProp" Target="../ctrlProps/ctrlProp330.xml"/><Relationship Id="rId34" Type="http://schemas.openxmlformats.org/officeDocument/2006/relationships/ctrlProp" Target="../ctrlProps/ctrlProp343.xml"/><Relationship Id="rId42" Type="http://schemas.openxmlformats.org/officeDocument/2006/relationships/ctrlProp" Target="../ctrlProps/ctrlProp351.xml"/><Relationship Id="rId47" Type="http://schemas.openxmlformats.org/officeDocument/2006/relationships/ctrlProp" Target="../ctrlProps/ctrlProp356.xml"/><Relationship Id="rId50" Type="http://schemas.openxmlformats.org/officeDocument/2006/relationships/ctrlProp" Target="../ctrlProps/ctrlProp359.xml"/><Relationship Id="rId55" Type="http://schemas.openxmlformats.org/officeDocument/2006/relationships/ctrlProp" Target="../ctrlProps/ctrlProp364.xml"/><Relationship Id="rId7" Type="http://schemas.openxmlformats.org/officeDocument/2006/relationships/ctrlProp" Target="../ctrlProps/ctrlProp316.xml"/><Relationship Id="rId2" Type="http://schemas.openxmlformats.org/officeDocument/2006/relationships/drawing" Target="../drawings/drawing9.xml"/><Relationship Id="rId16" Type="http://schemas.openxmlformats.org/officeDocument/2006/relationships/ctrlProp" Target="../ctrlProps/ctrlProp325.xml"/><Relationship Id="rId29" Type="http://schemas.openxmlformats.org/officeDocument/2006/relationships/ctrlProp" Target="../ctrlProps/ctrlProp338.xml"/><Relationship Id="rId11" Type="http://schemas.openxmlformats.org/officeDocument/2006/relationships/ctrlProp" Target="../ctrlProps/ctrlProp320.xml"/><Relationship Id="rId24" Type="http://schemas.openxmlformats.org/officeDocument/2006/relationships/ctrlProp" Target="../ctrlProps/ctrlProp333.xml"/><Relationship Id="rId32" Type="http://schemas.openxmlformats.org/officeDocument/2006/relationships/ctrlProp" Target="../ctrlProps/ctrlProp341.xml"/><Relationship Id="rId37" Type="http://schemas.openxmlformats.org/officeDocument/2006/relationships/ctrlProp" Target="../ctrlProps/ctrlProp346.xml"/><Relationship Id="rId40" Type="http://schemas.openxmlformats.org/officeDocument/2006/relationships/ctrlProp" Target="../ctrlProps/ctrlProp349.xml"/><Relationship Id="rId45" Type="http://schemas.openxmlformats.org/officeDocument/2006/relationships/ctrlProp" Target="../ctrlProps/ctrlProp354.xml"/><Relationship Id="rId53" Type="http://schemas.openxmlformats.org/officeDocument/2006/relationships/ctrlProp" Target="../ctrlProps/ctrlProp362.xml"/><Relationship Id="rId5" Type="http://schemas.openxmlformats.org/officeDocument/2006/relationships/ctrlProp" Target="../ctrlProps/ctrlProp314.xml"/><Relationship Id="rId10" Type="http://schemas.openxmlformats.org/officeDocument/2006/relationships/ctrlProp" Target="../ctrlProps/ctrlProp319.xml"/><Relationship Id="rId19" Type="http://schemas.openxmlformats.org/officeDocument/2006/relationships/ctrlProp" Target="../ctrlProps/ctrlProp328.xml"/><Relationship Id="rId31" Type="http://schemas.openxmlformats.org/officeDocument/2006/relationships/ctrlProp" Target="../ctrlProps/ctrlProp340.xml"/><Relationship Id="rId44" Type="http://schemas.openxmlformats.org/officeDocument/2006/relationships/ctrlProp" Target="../ctrlProps/ctrlProp353.xml"/><Relationship Id="rId52" Type="http://schemas.openxmlformats.org/officeDocument/2006/relationships/ctrlProp" Target="../ctrlProps/ctrlProp361.xml"/><Relationship Id="rId4" Type="http://schemas.openxmlformats.org/officeDocument/2006/relationships/ctrlProp" Target="../ctrlProps/ctrlProp313.xml"/><Relationship Id="rId9" Type="http://schemas.openxmlformats.org/officeDocument/2006/relationships/ctrlProp" Target="../ctrlProps/ctrlProp318.xml"/><Relationship Id="rId14" Type="http://schemas.openxmlformats.org/officeDocument/2006/relationships/ctrlProp" Target="../ctrlProps/ctrlProp323.xml"/><Relationship Id="rId22" Type="http://schemas.openxmlformats.org/officeDocument/2006/relationships/ctrlProp" Target="../ctrlProps/ctrlProp331.xml"/><Relationship Id="rId27" Type="http://schemas.openxmlformats.org/officeDocument/2006/relationships/ctrlProp" Target="../ctrlProps/ctrlProp336.xml"/><Relationship Id="rId30" Type="http://schemas.openxmlformats.org/officeDocument/2006/relationships/ctrlProp" Target="../ctrlProps/ctrlProp339.xml"/><Relationship Id="rId35" Type="http://schemas.openxmlformats.org/officeDocument/2006/relationships/ctrlProp" Target="../ctrlProps/ctrlProp344.xml"/><Relationship Id="rId43" Type="http://schemas.openxmlformats.org/officeDocument/2006/relationships/ctrlProp" Target="../ctrlProps/ctrlProp352.xml"/><Relationship Id="rId48" Type="http://schemas.openxmlformats.org/officeDocument/2006/relationships/ctrlProp" Target="../ctrlProps/ctrlProp357.xml"/><Relationship Id="rId56" Type="http://schemas.openxmlformats.org/officeDocument/2006/relationships/table" Target="../tables/table7.xml"/><Relationship Id="rId8" Type="http://schemas.openxmlformats.org/officeDocument/2006/relationships/ctrlProp" Target="../ctrlProps/ctrlProp317.xml"/><Relationship Id="rId51" Type="http://schemas.openxmlformats.org/officeDocument/2006/relationships/ctrlProp" Target="../ctrlProps/ctrlProp360.xml"/><Relationship Id="rId3" Type="http://schemas.openxmlformats.org/officeDocument/2006/relationships/vmlDrawing" Target="../drawings/vmlDrawing9.vml"/><Relationship Id="rId12" Type="http://schemas.openxmlformats.org/officeDocument/2006/relationships/ctrlProp" Target="../ctrlProps/ctrlProp321.xml"/><Relationship Id="rId17" Type="http://schemas.openxmlformats.org/officeDocument/2006/relationships/ctrlProp" Target="../ctrlProps/ctrlProp326.xml"/><Relationship Id="rId25" Type="http://schemas.openxmlformats.org/officeDocument/2006/relationships/ctrlProp" Target="../ctrlProps/ctrlProp334.xml"/><Relationship Id="rId33" Type="http://schemas.openxmlformats.org/officeDocument/2006/relationships/ctrlProp" Target="../ctrlProps/ctrlProp342.xml"/><Relationship Id="rId38" Type="http://schemas.openxmlformats.org/officeDocument/2006/relationships/ctrlProp" Target="../ctrlProps/ctrlProp347.xml"/><Relationship Id="rId46" Type="http://schemas.openxmlformats.org/officeDocument/2006/relationships/ctrlProp" Target="../ctrlProps/ctrlProp355.xml"/><Relationship Id="rId20" Type="http://schemas.openxmlformats.org/officeDocument/2006/relationships/ctrlProp" Target="../ctrlProps/ctrlProp329.xml"/><Relationship Id="rId41" Type="http://schemas.openxmlformats.org/officeDocument/2006/relationships/ctrlProp" Target="../ctrlProps/ctrlProp350.xml"/><Relationship Id="rId54" Type="http://schemas.openxmlformats.org/officeDocument/2006/relationships/ctrlProp" Target="../ctrlProps/ctrlProp363.xml"/><Relationship Id="rId1" Type="http://schemas.openxmlformats.org/officeDocument/2006/relationships/printerSettings" Target="../printerSettings/printerSettings9.bin"/><Relationship Id="rId6" Type="http://schemas.openxmlformats.org/officeDocument/2006/relationships/ctrlProp" Target="../ctrlProps/ctrlProp315.xml"/><Relationship Id="rId15" Type="http://schemas.openxmlformats.org/officeDocument/2006/relationships/ctrlProp" Target="../ctrlProps/ctrlProp324.xml"/><Relationship Id="rId23" Type="http://schemas.openxmlformats.org/officeDocument/2006/relationships/ctrlProp" Target="../ctrlProps/ctrlProp332.xml"/><Relationship Id="rId28" Type="http://schemas.openxmlformats.org/officeDocument/2006/relationships/ctrlProp" Target="../ctrlProps/ctrlProp337.xml"/><Relationship Id="rId36" Type="http://schemas.openxmlformats.org/officeDocument/2006/relationships/ctrlProp" Target="../ctrlProps/ctrlProp345.xml"/><Relationship Id="rId49" Type="http://schemas.openxmlformats.org/officeDocument/2006/relationships/ctrlProp" Target="../ctrlProps/ctrlProp3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131A-ACA7-42AF-93C9-5A97D6130AC0}">
  <sheetPr>
    <tabColor theme="8" tint="0.59999389629810485"/>
  </sheetPr>
  <dimension ref="A1"/>
  <sheetViews>
    <sheetView showGridLines="0" tabSelected="1" zoomScaleNormal="100" workbookViewId="0">
      <selection activeCell="Y94" sqref="Y94"/>
    </sheetView>
  </sheetViews>
  <sheetFormatPr defaultRowHeight="14.25" x14ac:dyDescent="0.2"/>
  <sheetData/>
  <sheetProtection algorithmName="SHA-512" hashValue="8epgOmTqoB1T5XjI84KC5pOCsBgOuge5fF8EyGqeN4ZWlnSILnCh1KCmSneMiSzIdEiysYj/7c7meLBLEE+TmQ==" saltValue="mmjAPbAsn/KH2GNYDG0Nlg==" spinCount="100000" sheet="1" objects="1" scenarios="1"/>
  <pageMargins left="0.25" right="0.25"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Word.Document.12" shapeId="51205" r:id="rId4">
          <objectPr defaultSize="0" r:id="rId5">
            <anchor moveWithCells="1">
              <from>
                <xdr:col>0</xdr:col>
                <xdr:colOff>123825</xdr:colOff>
                <xdr:row>0</xdr:row>
                <xdr:rowOff>47625</xdr:rowOff>
              </from>
              <to>
                <xdr:col>10</xdr:col>
                <xdr:colOff>390525</xdr:colOff>
                <xdr:row>51</xdr:row>
                <xdr:rowOff>123825</xdr:rowOff>
              </to>
            </anchor>
          </objectPr>
        </oleObject>
      </mc:Choice>
      <mc:Fallback>
        <oleObject progId="Word.Document.12" shapeId="5120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0B6E-575E-4135-B3D5-4B6B27220A93}">
  <dimension ref="A1:T33"/>
  <sheetViews>
    <sheetView zoomScaleNormal="100" workbookViewId="0">
      <selection activeCell="Y93" sqref="Y93"/>
    </sheetView>
  </sheetViews>
  <sheetFormatPr defaultColWidth="8.375" defaultRowHeight="15" x14ac:dyDescent="0.25"/>
  <cols>
    <col min="1" max="1" width="3.375" style="168" customWidth="1"/>
    <col min="2" max="17" width="10.125" style="155" customWidth="1"/>
    <col min="18" max="18" width="8.5" style="155" customWidth="1"/>
    <col min="19" max="16384" width="8.375" style="155"/>
  </cols>
  <sheetData>
    <row r="1" spans="1:17" ht="13.35" customHeight="1" x14ac:dyDescent="0.25">
      <c r="A1" s="211" t="s">
        <v>141</v>
      </c>
      <c r="B1" s="212"/>
      <c r="C1" s="212"/>
      <c r="D1" s="212"/>
      <c r="E1" s="213"/>
      <c r="F1" s="214" t="s">
        <v>142</v>
      </c>
      <c r="G1" s="214"/>
      <c r="H1" s="214"/>
      <c r="I1" s="214"/>
      <c r="J1" s="214"/>
      <c r="K1" s="214"/>
      <c r="L1" s="174"/>
      <c r="M1" s="174"/>
      <c r="N1" s="174"/>
      <c r="O1" s="174"/>
      <c r="P1" s="174"/>
    </row>
    <row r="2" spans="1:17" ht="10.35" customHeight="1" x14ac:dyDescent="0.25">
      <c r="A2" s="212"/>
      <c r="B2" s="212"/>
      <c r="C2" s="212"/>
      <c r="D2" s="215"/>
      <c r="E2" s="215"/>
      <c r="F2" s="215"/>
      <c r="G2" s="215"/>
      <c r="H2" s="215"/>
      <c r="I2" s="215"/>
      <c r="J2" s="215"/>
      <c r="K2" s="215"/>
      <c r="L2" s="156"/>
      <c r="M2" s="156"/>
      <c r="N2" s="156"/>
      <c r="O2" s="156"/>
      <c r="P2" s="156"/>
      <c r="Q2" s="156"/>
    </row>
    <row r="3" spans="1:17" s="157" customFormat="1" ht="12" x14ac:dyDescent="0.2">
      <c r="A3" s="216" t="s">
        <v>143</v>
      </c>
      <c r="B3" s="217"/>
      <c r="C3" s="217"/>
      <c r="D3" s="218"/>
      <c r="E3" s="219">
        <f>Monday!H6</f>
        <v>0</v>
      </c>
      <c r="F3" s="220"/>
      <c r="G3" s="221"/>
      <c r="H3" s="218"/>
      <c r="I3" s="222">
        <f>Monday!W9+Tuesday!W9+Wednesday!W9+Thursday!W9+Friday!W9+Sat!W9+Sun!W9</f>
        <v>5</v>
      </c>
      <c r="J3" s="222"/>
      <c r="K3" s="217"/>
      <c r="O3" s="158"/>
      <c r="P3" s="158"/>
    </row>
    <row r="4" spans="1:17" s="157" customFormat="1" ht="10.35" customHeight="1" x14ac:dyDescent="0.2">
      <c r="A4" s="217"/>
      <c r="B4" s="217"/>
      <c r="C4" s="217"/>
      <c r="D4" s="217"/>
      <c r="E4" s="217"/>
      <c r="F4" s="217"/>
      <c r="G4" s="217"/>
      <c r="H4" s="217"/>
      <c r="I4" s="217"/>
      <c r="J4" s="217"/>
      <c r="K4" s="217"/>
    </row>
    <row r="5" spans="1:17" s="157" customFormat="1" ht="12" x14ac:dyDescent="0.2">
      <c r="A5" s="223" t="s">
        <v>144</v>
      </c>
      <c r="B5" s="223"/>
      <c r="C5" s="223"/>
      <c r="D5" s="224"/>
      <c r="E5" s="225" t="s">
        <v>145</v>
      </c>
      <c r="F5" s="226"/>
      <c r="G5" s="226"/>
      <c r="H5" s="226"/>
      <c r="I5" s="225" t="s">
        <v>146</v>
      </c>
      <c r="J5" s="225"/>
      <c r="K5" s="225"/>
      <c r="O5" s="161"/>
      <c r="P5" s="160"/>
    </row>
    <row r="6" spans="1:17" s="157" customFormat="1" ht="15" customHeight="1" x14ac:dyDescent="0.2">
      <c r="A6" s="429">
        <f>Monday!D6</f>
        <v>0</v>
      </c>
      <c r="B6" s="430"/>
      <c r="C6" s="431"/>
      <c r="D6" s="227"/>
      <c r="E6" s="228">
        <f>Monday!A6</f>
        <v>0</v>
      </c>
      <c r="F6" s="229"/>
      <c r="G6" s="230"/>
      <c r="H6" s="230"/>
      <c r="I6" s="414">
        <f>Sun!A6</f>
        <v>6</v>
      </c>
      <c r="J6" s="415"/>
      <c r="K6" s="231"/>
      <c r="O6" s="162"/>
    </row>
    <row r="7" spans="1:17" s="157" customFormat="1" ht="11.1" customHeight="1" x14ac:dyDescent="0.2">
      <c r="A7" s="217"/>
      <c r="B7" s="227"/>
      <c r="C7" s="227"/>
      <c r="D7" s="227"/>
      <c r="E7" s="227"/>
      <c r="F7" s="227"/>
      <c r="G7" s="224"/>
      <c r="H7" s="232"/>
      <c r="I7" s="232"/>
      <c r="J7" s="232"/>
      <c r="K7" s="232"/>
      <c r="L7" s="159"/>
      <c r="M7" s="159"/>
      <c r="N7" s="163"/>
      <c r="O7" s="163"/>
      <c r="P7" s="163"/>
    </row>
    <row r="8" spans="1:17" s="157" customFormat="1" ht="13.5" customHeight="1" x14ac:dyDescent="0.2">
      <c r="A8" s="233" t="s">
        <v>147</v>
      </c>
      <c r="B8" s="217"/>
      <c r="C8" s="398">
        <f>Monday!P6</f>
        <v>0</v>
      </c>
      <c r="D8" s="399"/>
      <c r="E8" s="234"/>
      <c r="F8" s="233" t="s">
        <v>162</v>
      </c>
      <c r="G8" s="233"/>
      <c r="H8" s="418">
        <f>Monday!L6</f>
        <v>0</v>
      </c>
      <c r="I8" s="419"/>
      <c r="J8" s="235"/>
      <c r="K8" s="232"/>
      <c r="L8" s="159"/>
      <c r="M8" s="159"/>
      <c r="N8" s="163"/>
      <c r="O8" s="163"/>
      <c r="P8" s="163"/>
    </row>
    <row r="9" spans="1:17" s="157" customFormat="1" ht="12.75" customHeight="1" x14ac:dyDescent="0.2">
      <c r="A9" s="217"/>
      <c r="B9" s="428"/>
      <c r="C9" s="428"/>
      <c r="D9" s="217"/>
      <c r="E9" s="217"/>
      <c r="F9" s="217"/>
      <c r="G9" s="217"/>
      <c r="H9" s="420" t="str">
        <f>IF(Monday!L7="","",Monday!L7)</f>
        <v/>
      </c>
      <c r="I9" s="420"/>
      <c r="J9" s="231"/>
      <c r="K9" s="236"/>
      <c r="L9" s="402" t="s">
        <v>90</v>
      </c>
      <c r="M9" s="402"/>
      <c r="O9" s="164"/>
      <c r="P9" s="163"/>
    </row>
    <row r="10" spans="1:17" s="165" customFormat="1" ht="11.1" customHeight="1" thickBot="1" x14ac:dyDescent="0.25">
      <c r="A10" s="237"/>
      <c r="B10" s="238"/>
      <c r="C10" s="238"/>
      <c r="D10" s="238"/>
      <c r="E10" s="238"/>
      <c r="F10" s="238"/>
      <c r="G10" s="239"/>
      <c r="H10" s="240"/>
      <c r="I10" s="240"/>
      <c r="J10" s="240"/>
      <c r="K10" s="240"/>
      <c r="L10" s="166"/>
      <c r="M10" s="166"/>
      <c r="N10" s="167"/>
      <c r="O10" s="167"/>
      <c r="P10" s="167"/>
    </row>
    <row r="11" spans="1:17" s="168" customFormat="1" x14ac:dyDescent="0.25">
      <c r="A11" s="403"/>
      <c r="B11" s="241" t="s">
        <v>4</v>
      </c>
      <c r="C11" s="242" t="s">
        <v>148</v>
      </c>
      <c r="D11" s="242" t="s">
        <v>149</v>
      </c>
      <c r="E11" s="242" t="s">
        <v>150</v>
      </c>
      <c r="F11" s="242" t="s">
        <v>151</v>
      </c>
      <c r="G11" s="243" t="s">
        <v>152</v>
      </c>
      <c r="H11" s="244" t="s">
        <v>94</v>
      </c>
      <c r="I11" s="245" t="s">
        <v>111</v>
      </c>
      <c r="J11" s="246" t="s">
        <v>169</v>
      </c>
      <c r="K11" s="247" t="s">
        <v>171</v>
      </c>
    </row>
    <row r="12" spans="1:17" s="168" customFormat="1" ht="15" customHeight="1" x14ac:dyDescent="0.25">
      <c r="A12" s="404"/>
      <c r="B12" s="406" t="s">
        <v>8</v>
      </c>
      <c r="C12" s="408" t="s">
        <v>153</v>
      </c>
      <c r="D12" s="408" t="s">
        <v>154</v>
      </c>
      <c r="E12" s="408" t="s">
        <v>155</v>
      </c>
      <c r="F12" s="408" t="s">
        <v>156</v>
      </c>
      <c r="G12" s="410" t="s">
        <v>157</v>
      </c>
      <c r="H12" s="421" t="s">
        <v>158</v>
      </c>
      <c r="I12" s="421" t="s">
        <v>159</v>
      </c>
      <c r="J12" s="412" t="s">
        <v>170</v>
      </c>
      <c r="K12" s="424" t="s">
        <v>172</v>
      </c>
    </row>
    <row r="13" spans="1:17" s="168" customFormat="1" ht="28.5" customHeight="1" thickBot="1" x14ac:dyDescent="0.3">
      <c r="A13" s="405"/>
      <c r="B13" s="407"/>
      <c r="C13" s="409"/>
      <c r="D13" s="409"/>
      <c r="E13" s="409"/>
      <c r="F13" s="409"/>
      <c r="G13" s="411"/>
      <c r="H13" s="422"/>
      <c r="I13" s="423"/>
      <c r="J13" s="413"/>
      <c r="K13" s="425"/>
    </row>
    <row r="14" spans="1:17" s="169" customFormat="1" ht="10.35" customHeight="1" x14ac:dyDescent="0.2">
      <c r="A14" s="248">
        <v>1</v>
      </c>
      <c r="B14" s="249">
        <f>Monday!A6</f>
        <v>0</v>
      </c>
      <c r="C14" s="250">
        <f>IFERROR((((Monday!B66+Monday!C66+Monday!D66+Monday!E66+Monday!F66)+((Monday!H66+Monday!M66)*(WK_SUMMARY!B9+WK_SUMMARY!B10+WK_SUMMARY!B11+WK_SUMMARY!B12+WK_SUMMARY!B13)/(WK_SUMMARY!B9+WK_SUMMARY!B10+WK_SUMMARY!B11+WK_SUMMARY!B12+WK_SUMMARY!B13+WK_SUMMARY!B15)))/60),0)</f>
        <v>0</v>
      </c>
      <c r="D14" s="250">
        <f>IFERROR((((Monday!G66)+((Monday!H66+Monday!M66)*(WK_SUMMARY!B15)/(WK_SUMMARY!B9+WK_SUMMARY!B10+WK_SUMMARY!B11+WK_SUMMARY!B12+WK_SUMMARY!B13+WK_SUMMARY!B15)))/60),0)</f>
        <v>0</v>
      </c>
      <c r="E14" s="251">
        <f>(Monday!B65+Monday!C65+Monday!D65+Monday!E65+Monday!F65)/60</f>
        <v>0</v>
      </c>
      <c r="F14" s="251">
        <f>Monday!G65/60</f>
        <v>0</v>
      </c>
      <c r="G14" s="176">
        <f>SUM(C14:D14)</f>
        <v>0</v>
      </c>
      <c r="H14" s="177">
        <f>Monday!L64/60</f>
        <v>0</v>
      </c>
      <c r="I14" s="250">
        <f>(Monday!I64+Monday!K64)/60</f>
        <v>0</v>
      </c>
      <c r="J14" s="252">
        <f>Monday!J64/60</f>
        <v>0</v>
      </c>
      <c r="K14" s="178">
        <f t="shared" ref="K14:K20" si="0">+G14+I14+J14</f>
        <v>0</v>
      </c>
    </row>
    <row r="15" spans="1:17" s="169" customFormat="1" ht="10.35" customHeight="1" x14ac:dyDescent="0.2">
      <c r="A15" s="253">
        <v>2</v>
      </c>
      <c r="B15" s="254">
        <f>B14+1</f>
        <v>1</v>
      </c>
      <c r="C15" s="255">
        <f>IFERROR((((Tuesday!B66+Tuesday!C66+Tuesday!D66+Tuesday!E66+Tuesday!F66)+((Tuesday!H66+Tuesday!M66)*(WK_SUMMARY!B9+WK_SUMMARY!B10+WK_SUMMARY!B11+WK_SUMMARY!B12+WK_SUMMARY!B13)/(WK_SUMMARY!B9+WK_SUMMARY!B10+WK_SUMMARY!B11+WK_SUMMARY!B12+WK_SUMMARY!B13+WK_SUMMARY!B15)))/60),0)</f>
        <v>0</v>
      </c>
      <c r="D15" s="255">
        <f>IFERROR((((Tuesday!G66)+((Tuesday!H66+Tuesday!M66)*(WK_SUMMARY!B15)/(WK_SUMMARY!B9+WK_SUMMARY!B10+WK_SUMMARY!B11+WK_SUMMARY!B12+WK_SUMMARY!B13+WK_SUMMARY!B15)))/60),0)</f>
        <v>0</v>
      </c>
      <c r="E15" s="255">
        <f>(Tuesday!B65+Tuesday!C65+Tuesday!D65+Tuesday!E65+Tuesday!F65)/60</f>
        <v>0</v>
      </c>
      <c r="F15" s="255">
        <f>Tuesday!G65/60</f>
        <v>0</v>
      </c>
      <c r="G15" s="176">
        <f>SUM(C15:D15)</f>
        <v>0</v>
      </c>
      <c r="H15" s="176">
        <f>Tuesday!L64/60</f>
        <v>0</v>
      </c>
      <c r="I15" s="255">
        <f>(Tuesday!I64+Tuesday!K64)/60</f>
        <v>0</v>
      </c>
      <c r="J15" s="208">
        <f>Tuesday!J64/60</f>
        <v>0</v>
      </c>
      <c r="K15" s="178">
        <f t="shared" si="0"/>
        <v>0</v>
      </c>
    </row>
    <row r="16" spans="1:17" s="169" customFormat="1" ht="10.35" customHeight="1" x14ac:dyDescent="0.2">
      <c r="A16" s="253">
        <v>3</v>
      </c>
      <c r="B16" s="254">
        <f>B15+1</f>
        <v>2</v>
      </c>
      <c r="C16" s="255">
        <f>IFERROR((((Wednesday!B66+Wednesday!C66+Wednesday!D66+Wednesday!E66+Wednesday!F66)+((Wednesday!H66+Wednesday!M66)*(WK_SUMMARY!B9+WK_SUMMARY!B10+WK_SUMMARY!B11+WK_SUMMARY!B12+WK_SUMMARY!B13)/(WK_SUMMARY!B9+WK_SUMMARY!B10+WK_SUMMARY!B11+WK_SUMMARY!B12+WK_SUMMARY!B13+WK_SUMMARY!B15)))/60),0)</f>
        <v>0</v>
      </c>
      <c r="D16" s="255">
        <f>IFERROR((((Wednesday!G66)+((Wednesday!H66+Wednesday!M66)*(WK_SUMMARY!B15)/(WK_SUMMARY!B9+WK_SUMMARY!B10+WK_SUMMARY!B11+WK_SUMMARY!B12+WK_SUMMARY!B13+WK_SUMMARY!B15)))/60),0)</f>
        <v>0</v>
      </c>
      <c r="E16" s="255">
        <f>(Wednesday!B65+Wednesday!C65+Wednesday!D65+Wednesday!E65+Wednesday!F65)/60</f>
        <v>0</v>
      </c>
      <c r="F16" s="255">
        <f>Wednesday!G65/60</f>
        <v>0</v>
      </c>
      <c r="G16" s="176">
        <f>SUM(C16:D16)</f>
        <v>0</v>
      </c>
      <c r="H16" s="176">
        <f>Wednesday!L64/60</f>
        <v>0</v>
      </c>
      <c r="I16" s="255">
        <f>(Wednesday!I64+Wednesday!K64)/60</f>
        <v>0</v>
      </c>
      <c r="J16" s="208">
        <f>Wednesday!J64/60</f>
        <v>0</v>
      </c>
      <c r="K16" s="178">
        <f t="shared" si="0"/>
        <v>0</v>
      </c>
    </row>
    <row r="17" spans="1:20" s="169" customFormat="1" ht="10.35" customHeight="1" x14ac:dyDescent="0.2">
      <c r="A17" s="253">
        <v>4</v>
      </c>
      <c r="B17" s="254">
        <f>B16+1</f>
        <v>3</v>
      </c>
      <c r="C17" s="255">
        <f>IFERROR((((Thursday!B66+Thursday!C66+Thursday!D66+Thursday!E66+Thursday!F66)+((Thursday!H66+Thursday!M66)*(WK_SUMMARY!B9+WK_SUMMARY!B10+WK_SUMMARY!B11+WK_SUMMARY!B12+WK_SUMMARY!B13)/(WK_SUMMARY!B9+WK_SUMMARY!B10+WK_SUMMARY!B11+WK_SUMMARY!B12+WK_SUMMARY!B13+WK_SUMMARY!B15)))/60),0)</f>
        <v>0</v>
      </c>
      <c r="D17" s="255">
        <f>IFERROR((((Thursday!G66)+((Thursday!H66+Thursday!M66)*(WK_SUMMARY!B15)/(WK_SUMMARY!B9+WK_SUMMARY!B10+WK_SUMMARY!B11+WK_SUMMARY!B12+WK_SUMMARY!B13+WK_SUMMARY!B15)))/60),0)</f>
        <v>0</v>
      </c>
      <c r="E17" s="255">
        <f>(Thursday!B65+Thursday!C65+Thursday!D65+Thursday!E65+Thursday!F65)/60</f>
        <v>0</v>
      </c>
      <c r="F17" s="255">
        <f>Thursday!G65/60</f>
        <v>0</v>
      </c>
      <c r="G17" s="176">
        <f>SUM(C17:D17)</f>
        <v>0</v>
      </c>
      <c r="H17" s="176">
        <f>Thursday!L64/60</f>
        <v>0</v>
      </c>
      <c r="I17" s="255">
        <f>(Thursday!I64+Thursday!K64)/60</f>
        <v>0</v>
      </c>
      <c r="J17" s="208">
        <f>Thursday!J64/60</f>
        <v>0</v>
      </c>
      <c r="K17" s="178">
        <f t="shared" si="0"/>
        <v>0</v>
      </c>
    </row>
    <row r="18" spans="1:20" s="169" customFormat="1" ht="10.35" customHeight="1" x14ac:dyDescent="0.2">
      <c r="A18" s="253">
        <v>5</v>
      </c>
      <c r="B18" s="254">
        <f t="shared" ref="B18:B20" si="1">B17+1</f>
        <v>4</v>
      </c>
      <c r="C18" s="255">
        <f>IFERROR((((Friday!B66+Friday!C66+Friday!D66+Friday!E66+Friday!F66)+((Friday!H66+Friday!M66)*(WK_SUMMARY!B9+WK_SUMMARY!B10+WK_SUMMARY!B11+WK_SUMMARY!B12+WK_SUMMARY!B13)/(WK_SUMMARY!B9+WK_SUMMARY!B10+WK_SUMMARY!B11+WK_SUMMARY!B12+WK_SUMMARY!B13+WK_SUMMARY!B15)))/60),0)</f>
        <v>0</v>
      </c>
      <c r="D18" s="255">
        <f>IFERROR((((Friday!G66)+((Friday!H66+Friday!M66)*(WK_SUMMARY!B15)/(WK_SUMMARY!B9+WK_SUMMARY!B10+WK_SUMMARY!B11+WK_SUMMARY!B12+WK_SUMMARY!B13+WK_SUMMARY!B15)))/60),0)</f>
        <v>0</v>
      </c>
      <c r="E18" s="255">
        <f>(Friday!B65+Friday!C65+Friday!D65+Friday!E65+Friday!F65)/60</f>
        <v>0</v>
      </c>
      <c r="F18" s="255">
        <f>Friday!G65/60</f>
        <v>0</v>
      </c>
      <c r="G18" s="176">
        <f>SUM(C18:D18)</f>
        <v>0</v>
      </c>
      <c r="H18" s="176">
        <f>Friday!L64/60</f>
        <v>0</v>
      </c>
      <c r="I18" s="255">
        <f>(Friday!I64+Friday!K64)/60</f>
        <v>0</v>
      </c>
      <c r="J18" s="284">
        <f>Friday!J64/60</f>
        <v>0</v>
      </c>
      <c r="K18" s="178">
        <f t="shared" si="0"/>
        <v>0</v>
      </c>
    </row>
    <row r="19" spans="1:20" s="169" customFormat="1" ht="10.35" customHeight="1" x14ac:dyDescent="0.2">
      <c r="A19" s="253">
        <v>6</v>
      </c>
      <c r="B19" s="254">
        <f t="shared" si="1"/>
        <v>5</v>
      </c>
      <c r="C19" s="255">
        <f>IFERROR((((Sat!B66+Sat!C66+Sat!D66+Sat!E66+Sat!F66)+((Sat!H66+Sat!M66)*(WK_SUMMARY!B9+WK_SUMMARY!B10+WK_SUMMARY!B11+WK_SUMMARY!B12+WK_SUMMARY!B13)/(WK_SUMMARY!B9+WK_SUMMARY!B10+WK_SUMMARY!B11+WK_SUMMARY!B12+WK_SUMMARY!B13+WK_SUMMARY!B15)))/60),0)</f>
        <v>0</v>
      </c>
      <c r="D19" s="255">
        <f>IFERROR((((Sat!G66)+((Sat!H66+Sat!M66)*(WK_SUMMARY!B15)/(WK_SUMMARY!B9+WK_SUMMARY!B10+WK_SUMMARY!B11+WK_SUMMARY!B12+WK_SUMMARY!B13+WK_SUMMARY!B15)))/60),0)</f>
        <v>0</v>
      </c>
      <c r="E19" s="255">
        <f>(Sat!B65+Sat!C65+Sat!D65+Sat!E65+Sat!F65)/60</f>
        <v>0</v>
      </c>
      <c r="F19" s="255">
        <f>Sat!G65/60</f>
        <v>0</v>
      </c>
      <c r="G19" s="176">
        <f t="shared" ref="G19" si="2">SUM(C19:D19)</f>
        <v>0</v>
      </c>
      <c r="H19" s="176">
        <f>Sat!L64/60</f>
        <v>0</v>
      </c>
      <c r="I19" s="255">
        <f>(Sat!I64+Sat!K64)/60</f>
        <v>0</v>
      </c>
      <c r="J19" s="284">
        <f>Sat!J64/60</f>
        <v>0</v>
      </c>
      <c r="K19" s="178">
        <f t="shared" si="0"/>
        <v>0</v>
      </c>
    </row>
    <row r="20" spans="1:20" s="169" customFormat="1" ht="10.35" customHeight="1" thickBot="1" x14ac:dyDescent="0.25">
      <c r="A20" s="253">
        <v>7</v>
      </c>
      <c r="B20" s="254">
        <f t="shared" si="1"/>
        <v>6</v>
      </c>
      <c r="C20" s="255">
        <f>IFERROR((((Sun!B66+Sun!C66+Sun!D66+Sun!E66+Sun!F66)+((Sun!H66+Sun!M66)*(WK_SUMMARY!B9+WK_SUMMARY!B10+WK_SUMMARY!B11+WK_SUMMARY!B12+WK_SUMMARY!B13)/(WK_SUMMARY!B9+WK_SUMMARY!B10+WK_SUMMARY!B11+WK_SUMMARY!B12+WK_SUMMARY!B13+WK_SUMMARY!B15)))/60),0)</f>
        <v>0</v>
      </c>
      <c r="D20" s="255">
        <f>IFERROR((((Sun!G66)+((Sun!H66+Sun!M66)*(WK_SUMMARY!B15)/(WK_SUMMARY!B9+WK_SUMMARY!B10+WK_SUMMARY!B11+WK_SUMMARY!B12+WK_SUMMARY!B13+WK_SUMMARY!B15)))/60),0)</f>
        <v>0</v>
      </c>
      <c r="E20" s="255">
        <f>(Sun!B65+Sun!C65+Sun!D65+Sun!E65+Sun!F65)/60</f>
        <v>0</v>
      </c>
      <c r="F20" s="255">
        <f>Sun!G65/60</f>
        <v>0</v>
      </c>
      <c r="G20" s="176">
        <f>SUM(C20:D20)</f>
        <v>0</v>
      </c>
      <c r="H20" s="176">
        <f>Sun!L64/60</f>
        <v>0</v>
      </c>
      <c r="I20" s="255">
        <f>(Sun!I64+Sun!K64)/60</f>
        <v>0</v>
      </c>
      <c r="J20" s="256">
        <f>Sun!J64/60</f>
        <v>0</v>
      </c>
      <c r="K20" s="178">
        <f t="shared" si="0"/>
        <v>0</v>
      </c>
    </row>
    <row r="21" spans="1:20" s="171" customFormat="1" ht="13.35" customHeight="1" thickBot="1" x14ac:dyDescent="0.25">
      <c r="A21" s="426"/>
      <c r="B21" s="257" t="s">
        <v>99</v>
      </c>
      <c r="C21" s="170">
        <f t="shared" ref="C21:H21" si="3">SUM(C14:C20)</f>
        <v>0</v>
      </c>
      <c r="D21" s="170">
        <f t="shared" si="3"/>
        <v>0</v>
      </c>
      <c r="E21" s="179">
        <f t="shared" si="3"/>
        <v>0</v>
      </c>
      <c r="F21" s="179">
        <f>SUM(F14:F20)</f>
        <v>0</v>
      </c>
      <c r="G21" s="179">
        <f>SUM(G14:G20)</f>
        <v>0</v>
      </c>
      <c r="H21" s="179">
        <f t="shared" si="3"/>
        <v>0</v>
      </c>
      <c r="I21" s="179">
        <f>SUM(I14:I20)</f>
        <v>0</v>
      </c>
      <c r="J21" s="179">
        <f>SUM(J14:J20)</f>
        <v>0</v>
      </c>
      <c r="K21" s="179">
        <f>SUM(K14:K20)</f>
        <v>0</v>
      </c>
    </row>
    <row r="22" spans="1:20" s="172" customFormat="1" ht="13.35" customHeight="1" thickBot="1" x14ac:dyDescent="0.25">
      <c r="A22" s="427"/>
      <c r="B22" s="258" t="s">
        <v>160</v>
      </c>
      <c r="C22" s="180">
        <f>IFERROR(C21/$G$21,0)</f>
        <v>0</v>
      </c>
      <c r="D22" s="180">
        <f>IFERROR(D21/$G$21,0)</f>
        <v>0</v>
      </c>
      <c r="E22" s="180"/>
      <c r="F22" s="180"/>
      <c r="G22" s="180">
        <f>IFERROR(G21/K21,0)</f>
        <v>0</v>
      </c>
      <c r="H22" s="180"/>
      <c r="I22" s="180">
        <f>IFERROR(I21/K21,0)</f>
        <v>0</v>
      </c>
      <c r="J22" s="180">
        <f>IFERROR(J21/K21,0)</f>
        <v>0</v>
      </c>
      <c r="K22" s="181">
        <f>SUM(G22:I22)</f>
        <v>0</v>
      </c>
    </row>
    <row r="23" spans="1:20" s="172" customFormat="1" ht="13.35" customHeight="1" x14ac:dyDescent="0.2">
      <c r="A23" s="259"/>
      <c r="B23" s="260"/>
      <c r="C23" s="182"/>
      <c r="D23" s="182"/>
      <c r="E23" s="182"/>
      <c r="F23" s="182"/>
      <c r="G23" s="182"/>
      <c r="H23" s="182"/>
      <c r="I23" s="182"/>
      <c r="J23" s="182"/>
      <c r="K23" s="183"/>
    </row>
    <row r="24" spans="1:20" s="168" customFormat="1" ht="24" customHeight="1" x14ac:dyDescent="0.25">
      <c r="A24" s="417" t="s">
        <v>100</v>
      </c>
      <c r="B24" s="417"/>
      <c r="C24" s="417"/>
      <c r="D24" s="417"/>
      <c r="E24" s="417"/>
      <c r="F24" s="417"/>
      <c r="G24" s="417"/>
      <c r="H24" s="417"/>
      <c r="I24" s="417"/>
      <c r="J24" s="417"/>
      <c r="K24" s="417"/>
      <c r="L24" s="175"/>
      <c r="M24" s="175"/>
      <c r="N24" s="175"/>
      <c r="O24" s="175"/>
      <c r="P24" s="175"/>
      <c r="Q24" s="175"/>
      <c r="R24" s="175"/>
      <c r="S24" s="175"/>
      <c r="T24" s="101"/>
    </row>
    <row r="25" spans="1:20" s="168" customFormat="1" ht="24" customHeight="1" x14ac:dyDescent="0.25">
      <c r="A25" s="396" t="str">
        <f>IF(I3&gt;0,"See Error Messages in daily tracking.","")</f>
        <v>See Error Messages in daily tracking.</v>
      </c>
      <c r="B25" s="396"/>
      <c r="C25" s="396"/>
      <c r="D25" s="396"/>
      <c r="E25" s="396"/>
      <c r="F25" s="396"/>
      <c r="G25" s="210"/>
      <c r="H25" s="400"/>
      <c r="I25" s="400"/>
      <c r="J25" s="400"/>
      <c r="K25" s="400"/>
      <c r="L25" s="175"/>
      <c r="M25" s="175"/>
      <c r="N25" s="175"/>
      <c r="O25" s="175"/>
      <c r="P25" s="175"/>
      <c r="Q25" s="175"/>
      <c r="R25" s="175"/>
      <c r="S25" s="175"/>
      <c r="T25" s="60"/>
    </row>
    <row r="26" spans="1:20" s="261" customFormat="1" ht="12" customHeight="1" x14ac:dyDescent="0.25">
      <c r="A26" s="397" t="s">
        <v>7</v>
      </c>
      <c r="B26" s="397"/>
      <c r="C26" s="397"/>
      <c r="D26" s="397"/>
      <c r="E26" s="397"/>
      <c r="F26" s="397"/>
      <c r="G26" s="262"/>
      <c r="H26" s="397" t="s">
        <v>8</v>
      </c>
      <c r="I26" s="397"/>
      <c r="J26" s="397"/>
      <c r="K26" s="397"/>
      <c r="L26" s="263"/>
      <c r="M26" s="263"/>
      <c r="N26" s="263"/>
      <c r="O26" s="263"/>
      <c r="P26" s="263"/>
      <c r="Q26" s="263"/>
      <c r="R26" s="263"/>
      <c r="S26" s="263"/>
      <c r="T26" s="138"/>
    </row>
    <row r="27" spans="1:20" s="261" customFormat="1" ht="12" customHeight="1" x14ac:dyDescent="0.25">
      <c r="A27" s="287"/>
      <c r="B27" s="287"/>
      <c r="C27" s="287"/>
      <c r="D27" s="287"/>
      <c r="E27" s="287"/>
      <c r="F27" s="287"/>
      <c r="G27" s="286"/>
      <c r="H27" s="287"/>
      <c r="I27" s="287"/>
      <c r="J27" s="287"/>
      <c r="K27" s="287"/>
      <c r="L27" s="263"/>
      <c r="M27" s="263"/>
      <c r="N27" s="263"/>
      <c r="O27" s="263"/>
      <c r="P27" s="263"/>
      <c r="Q27" s="263"/>
      <c r="R27" s="263"/>
      <c r="S27" s="263"/>
      <c r="T27" s="138"/>
    </row>
    <row r="28" spans="1:20" s="261" customFormat="1" ht="24" customHeight="1" x14ac:dyDescent="0.25">
      <c r="A28" s="417" t="s">
        <v>165</v>
      </c>
      <c r="B28" s="417"/>
      <c r="C28" s="417"/>
      <c r="D28" s="417"/>
      <c r="E28" s="417"/>
      <c r="F28" s="417"/>
      <c r="G28" s="417"/>
      <c r="H28" s="417"/>
      <c r="I28" s="417"/>
      <c r="J28" s="417"/>
      <c r="K28" s="417"/>
      <c r="L28" s="262"/>
      <c r="M28" s="262"/>
      <c r="N28" s="262"/>
      <c r="O28" s="262"/>
      <c r="P28" s="262"/>
      <c r="Q28" s="262"/>
      <c r="R28" s="262"/>
      <c r="S28" s="262"/>
      <c r="T28" s="141"/>
    </row>
    <row r="29" spans="1:20" s="173" customFormat="1" ht="24" customHeight="1" x14ac:dyDescent="0.25">
      <c r="A29" s="401"/>
      <c r="B29" s="401"/>
      <c r="C29" s="401"/>
      <c r="D29" s="401"/>
      <c r="E29" s="401"/>
      <c r="F29" s="401"/>
      <c r="H29" s="401"/>
      <c r="I29" s="401"/>
      <c r="J29" s="401"/>
      <c r="K29" s="401"/>
    </row>
    <row r="30" spans="1:20" s="264" customFormat="1" x14ac:dyDescent="0.25">
      <c r="A30" s="416" t="s">
        <v>7</v>
      </c>
      <c r="B30" s="416"/>
      <c r="C30" s="416"/>
      <c r="D30" s="416"/>
      <c r="E30" s="416"/>
      <c r="F30" s="416"/>
      <c r="H30" s="397" t="s">
        <v>8</v>
      </c>
      <c r="I30" s="397"/>
      <c r="J30" s="397"/>
      <c r="K30" s="397"/>
    </row>
    <row r="31" spans="1:20" s="173" customFormat="1" ht="15" customHeight="1" x14ac:dyDescent="0.25"/>
    <row r="32" spans="1:20" s="173" customFormat="1" ht="24" customHeight="1" x14ac:dyDescent="0.25">
      <c r="A32" s="394" t="s">
        <v>177</v>
      </c>
      <c r="B32" s="395"/>
      <c r="C32" s="395"/>
      <c r="D32" s="395"/>
      <c r="E32" s="395"/>
      <c r="F32" s="395"/>
      <c r="G32" s="395"/>
      <c r="H32" s="395"/>
      <c r="I32" s="395"/>
      <c r="J32" s="395"/>
      <c r="K32" s="395"/>
    </row>
    <row r="33" s="173" customFormat="1" x14ac:dyDescent="0.25"/>
  </sheetData>
  <sheetProtection algorithmName="SHA-512" hashValue="A2DaUPmEweNQCFVatr9eHrOC+Ly0So/BvM5XMHZAekjqLa4uUHLmxIB9npKVvSn1xRHJYl8b3U6yTHO2oq8EqQ==" saltValue="kRG87Z9Qre/+b3qdVRhahA==" spinCount="100000" sheet="1" objects="1" scenarios="1"/>
  <mergeCells count="30">
    <mergeCell ref="I6:J6"/>
    <mergeCell ref="A30:F30"/>
    <mergeCell ref="H26:K26"/>
    <mergeCell ref="H30:K30"/>
    <mergeCell ref="A24:K24"/>
    <mergeCell ref="H8:I8"/>
    <mergeCell ref="H9:I9"/>
    <mergeCell ref="H12:H13"/>
    <mergeCell ref="I12:I13"/>
    <mergeCell ref="K12:K13"/>
    <mergeCell ref="A21:A22"/>
    <mergeCell ref="B9:C9"/>
    <mergeCell ref="A6:C6"/>
    <mergeCell ref="A28:K28"/>
    <mergeCell ref="L9:M9"/>
    <mergeCell ref="A11:A13"/>
    <mergeCell ref="B12:B13"/>
    <mergeCell ref="C12:C13"/>
    <mergeCell ref="D12:D13"/>
    <mergeCell ref="E12:E13"/>
    <mergeCell ref="F12:F13"/>
    <mergeCell ref="G12:G13"/>
    <mergeCell ref="J12:J13"/>
    <mergeCell ref="A32:K32"/>
    <mergeCell ref="A25:F25"/>
    <mergeCell ref="A26:F26"/>
    <mergeCell ref="C8:D8"/>
    <mergeCell ref="H25:K25"/>
    <mergeCell ref="A29:F29"/>
    <mergeCell ref="H29:K29"/>
  </mergeCells>
  <conditionalFormatting sqref="C21:K23 G14:H20 K14:K20">
    <cfRule type="cellIs" dxfId="7" priority="8" stopIfTrue="1" operator="equal">
      <formula>0</formula>
    </cfRule>
  </conditionalFormatting>
  <conditionalFormatting sqref="A25">
    <cfRule type="expression" dxfId="6" priority="2">
      <formula>I3&gt;0</formula>
    </cfRule>
  </conditionalFormatting>
  <conditionalFormatting sqref="B25:F25">
    <cfRule type="expression" dxfId="5" priority="129">
      <formula>K3&gt;0</formula>
    </cfRule>
  </conditionalFormatting>
  <conditionalFormatting sqref="H9:I9">
    <cfRule type="expression" dxfId="4" priority="3">
      <formula>$H$8="Other (please specify below)"</formula>
    </cfRule>
    <cfRule type="expression" dxfId="3" priority="4">
      <formula>OR($H$8=0,$H$8="",$H$8="Child Support Commissioner",$H$8="Attorney",$H$8="Clerk",$H$8="Courtroom Bailiff",$H$8="Court Reporter",$H$8="Court Interpreter",$H$8="Judicial Secretary",$H$8="Manager/Supervisor")</formula>
    </cfRule>
  </conditionalFormatting>
  <conditionalFormatting sqref="J15:J19">
    <cfRule type="cellIs" dxfId="2" priority="1" stopIfTrue="1" operator="equal">
      <formula>0</formula>
    </cfRule>
  </conditionalFormatting>
  <dataValidations count="1">
    <dataValidation allowBlank="1" showInputMessage="1" showErrorMessage="1" prompt="Select your work type from the drop-down list." sqref="C8" xr:uid="{9F51EF55-EA46-49A4-8B55-B30EEAA3CE7B}"/>
  </dataValidations>
  <printOptions horizontalCentered="1" verticalCentered="1"/>
  <pageMargins left="0.5" right="0.5" top="0.5" bottom="0.5" header="0.5" footer="0.5"/>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7030A0"/>
    <pageSetUpPr fitToPage="1"/>
  </sheetPr>
  <dimension ref="A1:O54"/>
  <sheetViews>
    <sheetView zoomScaleNormal="100" workbookViewId="0">
      <selection activeCell="F5" sqref="F5:G5"/>
    </sheetView>
  </sheetViews>
  <sheetFormatPr defaultRowHeight="14.25" x14ac:dyDescent="0.2"/>
  <cols>
    <col min="1" max="1" width="24.625" customWidth="1"/>
    <col min="2" max="2" width="10.25" hidden="1" customWidth="1"/>
    <col min="3" max="3" width="10.375" customWidth="1"/>
    <col min="4" max="4" width="5.125" customWidth="1"/>
  </cols>
  <sheetData>
    <row r="1" spans="1:15" ht="24.6" customHeight="1" thickBot="1" x14ac:dyDescent="0.25">
      <c r="A1" s="36" t="s">
        <v>13</v>
      </c>
      <c r="B1" s="35"/>
      <c r="C1" s="35"/>
      <c r="D1" s="265"/>
      <c r="E1" s="435" t="s">
        <v>163</v>
      </c>
      <c r="F1" s="436"/>
      <c r="G1" s="436"/>
      <c r="H1" s="437"/>
      <c r="I1" s="435" t="s">
        <v>164</v>
      </c>
      <c r="J1" s="436"/>
      <c r="K1" s="437"/>
      <c r="L1" s="435" t="s">
        <v>161</v>
      </c>
      <c r="M1" s="436"/>
      <c r="N1" s="436"/>
      <c r="O1" s="437"/>
    </row>
    <row r="2" spans="1:15" ht="14.1" customHeight="1" x14ac:dyDescent="0.2">
      <c r="A2" s="2"/>
      <c r="D2" s="265"/>
      <c r="E2" s="438">
        <f>Monday!D6</f>
        <v>0</v>
      </c>
      <c r="F2" s="439"/>
      <c r="G2" s="439"/>
      <c r="H2" s="440"/>
      <c r="I2" s="438">
        <f>Monday!H6</f>
        <v>0</v>
      </c>
      <c r="J2" s="439"/>
      <c r="K2" s="440"/>
      <c r="L2" s="438">
        <f>Monday!L6</f>
        <v>0</v>
      </c>
      <c r="M2" s="439"/>
      <c r="N2" s="439"/>
      <c r="O2" s="440"/>
    </row>
    <row r="3" spans="1:15" ht="17.25" customHeight="1" x14ac:dyDescent="0.2">
      <c r="A3" s="2"/>
      <c r="D3" s="265"/>
      <c r="E3" s="266"/>
      <c r="F3" s="266"/>
      <c r="G3" s="266"/>
      <c r="H3" s="266"/>
      <c r="I3" s="266"/>
      <c r="J3" s="266"/>
      <c r="K3" s="266"/>
      <c r="L3" s="434">
        <f>Monday!L7</f>
        <v>0</v>
      </c>
      <c r="M3" s="434"/>
      <c r="N3" s="434"/>
      <c r="O3" s="434"/>
    </row>
    <row r="4" spans="1:15" x14ac:dyDescent="0.2">
      <c r="A4" s="2"/>
      <c r="D4" s="265"/>
      <c r="E4" s="266"/>
      <c r="F4" s="267" t="s">
        <v>145</v>
      </c>
      <c r="G4" s="268"/>
      <c r="H4" s="268"/>
      <c r="I4" s="268"/>
      <c r="J4" s="267" t="s">
        <v>146</v>
      </c>
      <c r="K4" s="267"/>
      <c r="L4" s="269"/>
      <c r="M4" s="266"/>
      <c r="N4" s="266"/>
      <c r="O4" s="266"/>
    </row>
    <row r="5" spans="1:15" x14ac:dyDescent="0.2">
      <c r="A5" s="2"/>
      <c r="D5" s="265"/>
      <c r="E5" s="266"/>
      <c r="F5" s="432">
        <f>Monday!A6</f>
        <v>0</v>
      </c>
      <c r="G5" s="433"/>
      <c r="H5" s="270"/>
      <c r="I5" s="270"/>
      <c r="J5" s="432">
        <f>Sun!A6</f>
        <v>6</v>
      </c>
      <c r="K5" s="433"/>
      <c r="L5" s="269"/>
      <c r="M5" s="266"/>
      <c r="N5" s="266"/>
      <c r="O5" s="266"/>
    </row>
    <row r="6" spans="1:15" ht="36" x14ac:dyDescent="0.2">
      <c r="A6" s="2"/>
      <c r="B6" s="9" t="s">
        <v>14</v>
      </c>
      <c r="C6" s="10" t="s">
        <v>166</v>
      </c>
      <c r="D6" s="265"/>
      <c r="E6" s="265"/>
      <c r="F6" s="265"/>
      <c r="G6" s="265"/>
      <c r="H6" s="265"/>
      <c r="I6" s="265"/>
      <c r="J6" s="265"/>
      <c r="K6" s="265"/>
      <c r="L6" s="265"/>
      <c r="M6" s="265"/>
      <c r="N6" s="265"/>
      <c r="O6" s="265"/>
    </row>
    <row r="7" spans="1:15" x14ac:dyDescent="0.2">
      <c r="A7" s="77" t="s">
        <v>122</v>
      </c>
      <c r="B7" s="75"/>
      <c r="C7" s="76"/>
    </row>
    <row r="8" spans="1:15" ht="14.25" customHeight="1" x14ac:dyDescent="0.2">
      <c r="A8" s="6" t="s">
        <v>16</v>
      </c>
      <c r="B8" s="5"/>
    </row>
    <row r="9" spans="1:15" ht="14.25" customHeight="1" x14ac:dyDescent="0.2">
      <c r="A9" s="3" t="s">
        <v>139</v>
      </c>
      <c r="B9" s="4">
        <f>SUM(Monday:Sun!B66)</f>
        <v>0</v>
      </c>
      <c r="C9" s="8">
        <f>CONVERT(B9,"mn","hr")</f>
        <v>0</v>
      </c>
    </row>
    <row r="10" spans="1:15" ht="14.25" customHeight="1" x14ac:dyDescent="0.2">
      <c r="A10" s="3" t="s">
        <v>113</v>
      </c>
      <c r="B10" s="4">
        <f>SUM(Monday:Sun!C66)</f>
        <v>0</v>
      </c>
      <c r="C10" s="8">
        <f t="shared" ref="C10:C39" si="0">CONVERT(B10,"mn","hr")</f>
        <v>0</v>
      </c>
    </row>
    <row r="11" spans="1:15" ht="14.25" customHeight="1" x14ac:dyDescent="0.2">
      <c r="A11" s="3" t="s">
        <v>140</v>
      </c>
      <c r="B11" s="4">
        <f>SUM(Monday:Sun!D66)</f>
        <v>0</v>
      </c>
      <c r="C11" s="8">
        <f t="shared" si="0"/>
        <v>0</v>
      </c>
    </row>
    <row r="12" spans="1:15" ht="14.25" customHeight="1" x14ac:dyDescent="0.2">
      <c r="A12" s="3" t="s">
        <v>114</v>
      </c>
      <c r="B12" s="4">
        <f>SUM(Monday:Sun!E66)</f>
        <v>0</v>
      </c>
      <c r="C12" s="8">
        <f t="shared" si="0"/>
        <v>0</v>
      </c>
    </row>
    <row r="13" spans="1:15" ht="14.25" customHeight="1" x14ac:dyDescent="0.2">
      <c r="A13" s="3" t="s">
        <v>115</v>
      </c>
      <c r="B13" s="4">
        <f>SUM(Monday:Sun!F66)</f>
        <v>0</v>
      </c>
      <c r="C13" s="8">
        <f t="shared" si="0"/>
        <v>0</v>
      </c>
    </row>
    <row r="14" spans="1:15" ht="14.25" customHeight="1" x14ac:dyDescent="0.2">
      <c r="A14" s="3"/>
      <c r="B14" s="4"/>
      <c r="C14" s="8"/>
    </row>
    <row r="15" spans="1:15" ht="14.25" customHeight="1" x14ac:dyDescent="0.2">
      <c r="A15" s="6" t="s">
        <v>3</v>
      </c>
      <c r="B15" s="4">
        <f>SUM(Monday:Sun!G66)</f>
        <v>0</v>
      </c>
      <c r="C15" s="8">
        <f t="shared" si="0"/>
        <v>0</v>
      </c>
    </row>
    <row r="16" spans="1:15" ht="14.25" customHeight="1" x14ac:dyDescent="0.2">
      <c r="A16" s="3"/>
      <c r="B16" s="4"/>
      <c r="C16" s="8"/>
    </row>
    <row r="17" spans="1:3" ht="14.25" customHeight="1" x14ac:dyDescent="0.2">
      <c r="A17" s="6" t="s">
        <v>119</v>
      </c>
      <c r="B17" s="4">
        <f>SUM(Monday:Sun!H66)</f>
        <v>0</v>
      </c>
      <c r="C17" s="8">
        <f t="shared" si="0"/>
        <v>0</v>
      </c>
    </row>
    <row r="18" spans="1:3" ht="14.25" customHeight="1" x14ac:dyDescent="0.2">
      <c r="A18" s="82" t="s">
        <v>125</v>
      </c>
      <c r="B18" s="83">
        <f>IFERROR(B17*(SUM(B9:B13)/(SUM(B9:B13)+B15)),0)</f>
        <v>0</v>
      </c>
      <c r="C18" s="8">
        <f>CONVERT(B18,"mn","hr")</f>
        <v>0</v>
      </c>
    </row>
    <row r="19" spans="1:3" ht="14.25" customHeight="1" x14ac:dyDescent="0.2">
      <c r="A19" s="82" t="s">
        <v>126</v>
      </c>
      <c r="B19" s="83">
        <f>IFERROR(B17*(B15/(SUM(B9:B13)+B15)),0)</f>
        <v>0</v>
      </c>
      <c r="C19" s="8">
        <f t="shared" si="0"/>
        <v>0</v>
      </c>
    </row>
    <row r="20" spans="1:3" ht="14.25" customHeight="1" x14ac:dyDescent="0.2">
      <c r="A20" s="89"/>
      <c r="B20" s="87"/>
      <c r="C20" s="8"/>
    </row>
    <row r="21" spans="1:3" ht="14.25" customHeight="1" x14ac:dyDescent="0.2">
      <c r="A21" s="6" t="s">
        <v>6</v>
      </c>
      <c r="B21" s="4">
        <f>SUM(Monday:Sun!M66)</f>
        <v>0</v>
      </c>
      <c r="C21" s="8">
        <f t="shared" ref="C21" si="1">CONVERT(B21,"mn","hr")</f>
        <v>0</v>
      </c>
    </row>
    <row r="22" spans="1:3" ht="14.25" customHeight="1" x14ac:dyDescent="0.2">
      <c r="A22" s="82" t="s">
        <v>129</v>
      </c>
      <c r="B22" s="83">
        <f>IFERROR(B21*(SUM(B9:B13)/(SUM(B9:B13)+B15)),0)</f>
        <v>0</v>
      </c>
      <c r="C22" s="8">
        <f>CONVERT(B22,"mn","hr")</f>
        <v>0</v>
      </c>
    </row>
    <row r="23" spans="1:3" ht="14.25" customHeight="1" x14ac:dyDescent="0.2">
      <c r="A23" s="82" t="s">
        <v>130</v>
      </c>
      <c r="B23" s="83">
        <f>IFERROR(B21*(B15/(SUM(B9:B13)+B15)),0)</f>
        <v>0</v>
      </c>
      <c r="C23" s="8">
        <f>CONVERT(B23,"mn","hr")</f>
        <v>0</v>
      </c>
    </row>
    <row r="24" spans="1:3" ht="14.25" hidden="1" customHeight="1" x14ac:dyDescent="0.2">
      <c r="A24" s="84"/>
      <c r="B24" s="83"/>
      <c r="C24" s="8"/>
    </row>
    <row r="25" spans="1:3" ht="14.25" hidden="1" customHeight="1" x14ac:dyDescent="0.2">
      <c r="A25" s="84"/>
      <c r="B25" s="83"/>
      <c r="C25" s="8"/>
    </row>
    <row r="26" spans="1:3" ht="14.25" hidden="1" customHeight="1" x14ac:dyDescent="0.2">
      <c r="A26" s="84"/>
      <c r="B26" s="83"/>
      <c r="C26" s="8"/>
    </row>
    <row r="27" spans="1:3" ht="14.25" customHeight="1" x14ac:dyDescent="0.2">
      <c r="A27" s="84"/>
      <c r="B27" s="87"/>
      <c r="C27" s="8"/>
    </row>
    <row r="28" spans="1:3" ht="14.25" customHeight="1" x14ac:dyDescent="0.2">
      <c r="A28" s="187" t="s">
        <v>121</v>
      </c>
      <c r="B28" s="85">
        <f>SUM(B9:B13)+B18+B22</f>
        <v>0</v>
      </c>
      <c r="C28" s="188">
        <f t="shared" si="0"/>
        <v>0</v>
      </c>
    </row>
    <row r="29" spans="1:3" ht="14.25" customHeight="1" x14ac:dyDescent="0.2">
      <c r="A29" s="86"/>
      <c r="B29" s="87"/>
      <c r="C29" s="8"/>
    </row>
    <row r="30" spans="1:3" ht="14.25" customHeight="1" x14ac:dyDescent="0.2">
      <c r="A30" s="187" t="s">
        <v>127</v>
      </c>
      <c r="B30" s="85">
        <f>B15+B19+B23</f>
        <v>0</v>
      </c>
      <c r="C30" s="188">
        <f t="shared" si="0"/>
        <v>0</v>
      </c>
    </row>
    <row r="31" spans="1:3" ht="14.25" customHeight="1" x14ac:dyDescent="0.2">
      <c r="A31" s="88"/>
      <c r="B31" s="4"/>
      <c r="C31" s="8"/>
    </row>
    <row r="32" spans="1:3" ht="14.25" customHeight="1" x14ac:dyDescent="0.2">
      <c r="A32" s="6" t="s">
        <v>5</v>
      </c>
      <c r="B32" s="4"/>
      <c r="C32" s="8"/>
    </row>
    <row r="33" spans="1:3" ht="14.25" customHeight="1" x14ac:dyDescent="0.2">
      <c r="A33" s="3" t="s">
        <v>116</v>
      </c>
      <c r="B33" s="4">
        <f>SUM(Monday:Sun!I66)</f>
        <v>0</v>
      </c>
      <c r="C33" s="8">
        <f t="shared" si="0"/>
        <v>0</v>
      </c>
    </row>
    <row r="34" spans="1:3" ht="14.25" customHeight="1" x14ac:dyDescent="0.2">
      <c r="A34" s="209" t="s">
        <v>173</v>
      </c>
      <c r="B34" s="4">
        <f>SUM(Monday:Sun!J66)</f>
        <v>0</v>
      </c>
      <c r="C34" s="8">
        <f>CONVERT(B34,"mn","hr")</f>
        <v>0</v>
      </c>
    </row>
    <row r="35" spans="1:3" ht="14.25" customHeight="1" x14ac:dyDescent="0.2">
      <c r="A35" s="3" t="s">
        <v>117</v>
      </c>
      <c r="B35" s="4">
        <f>SUM(Monday:Sun!K66)</f>
        <v>0</v>
      </c>
      <c r="C35" s="8">
        <f t="shared" si="0"/>
        <v>0</v>
      </c>
    </row>
    <row r="36" spans="1:3" ht="14.25" customHeight="1" x14ac:dyDescent="0.2">
      <c r="A36" s="7" t="s">
        <v>118</v>
      </c>
      <c r="B36" s="4">
        <f>SUM(Monday:Sun!L66)</f>
        <v>0</v>
      </c>
      <c r="C36" s="8">
        <f t="shared" si="0"/>
        <v>0</v>
      </c>
    </row>
    <row r="37" spans="1:3" ht="14.25" customHeight="1" x14ac:dyDescent="0.2">
      <c r="A37" s="6" t="s">
        <v>128</v>
      </c>
      <c r="B37" s="5">
        <f>SUM(B33:B36)</f>
        <v>0</v>
      </c>
      <c r="C37" s="81">
        <f t="shared" si="0"/>
        <v>0</v>
      </c>
    </row>
    <row r="38" spans="1:3" ht="14.25" customHeight="1" thickBot="1" x14ac:dyDescent="0.25">
      <c r="A38" s="3"/>
      <c r="B38" s="4"/>
      <c r="C38" s="8"/>
    </row>
    <row r="39" spans="1:3" ht="14.25" customHeight="1" thickBot="1" x14ac:dyDescent="0.25">
      <c r="A39" s="72" t="s">
        <v>120</v>
      </c>
      <c r="B39" s="73">
        <f>SUM(Monday:Sun!R66)</f>
        <v>0</v>
      </c>
      <c r="C39" s="74">
        <f t="shared" si="0"/>
        <v>0</v>
      </c>
    </row>
    <row r="40" spans="1:3" ht="14.25" customHeight="1" x14ac:dyDescent="0.2">
      <c r="A40" s="80"/>
      <c r="B40" s="78"/>
      <c r="C40" s="79"/>
    </row>
    <row r="41" spans="1:3" x14ac:dyDescent="0.2">
      <c r="A41" s="77" t="s">
        <v>123</v>
      </c>
    </row>
    <row r="42" spans="1:3" x14ac:dyDescent="0.2">
      <c r="A42" s="6" t="s">
        <v>16</v>
      </c>
      <c r="B42" s="5"/>
    </row>
    <row r="43" spans="1:3" x14ac:dyDescent="0.2">
      <c r="A43" s="3" t="s">
        <v>139</v>
      </c>
      <c r="B43" s="4">
        <f>SUM(Monday:Sun!B65)</f>
        <v>0</v>
      </c>
      <c r="C43" s="8">
        <f>CONVERT(B43,"mn","hr")</f>
        <v>0</v>
      </c>
    </row>
    <row r="44" spans="1:3" x14ac:dyDescent="0.2">
      <c r="A44" s="3" t="s">
        <v>113</v>
      </c>
      <c r="B44" s="4">
        <f>SUM(Monday:Sun!C65)</f>
        <v>0</v>
      </c>
      <c r="C44" s="8">
        <f t="shared" ref="C44:C48" si="2">CONVERT(B44,"mn","hr")</f>
        <v>0</v>
      </c>
    </row>
    <row r="45" spans="1:3" x14ac:dyDescent="0.2">
      <c r="A45" s="3" t="s">
        <v>140</v>
      </c>
      <c r="B45" s="4">
        <f>SUM(Monday:Sun!D65)</f>
        <v>0</v>
      </c>
      <c r="C45" s="8">
        <f t="shared" si="2"/>
        <v>0</v>
      </c>
    </row>
    <row r="46" spans="1:3" x14ac:dyDescent="0.2">
      <c r="A46" s="3" t="s">
        <v>114</v>
      </c>
      <c r="B46" s="4">
        <f>SUM(Monday:Sun!E65)</f>
        <v>0</v>
      </c>
      <c r="C46" s="8">
        <f t="shared" si="2"/>
        <v>0</v>
      </c>
    </row>
    <row r="47" spans="1:3" x14ac:dyDescent="0.2">
      <c r="A47" s="3" t="s">
        <v>115</v>
      </c>
      <c r="B47" s="4">
        <f>SUM(Monday:Sun!F65)</f>
        <v>0</v>
      </c>
      <c r="C47" s="8">
        <f t="shared" si="2"/>
        <v>0</v>
      </c>
    </row>
    <row r="48" spans="1:3" x14ac:dyDescent="0.2">
      <c r="A48" s="6" t="s">
        <v>121</v>
      </c>
      <c r="B48" s="5">
        <f>SUM(B43:B47)</f>
        <v>0</v>
      </c>
      <c r="C48" s="81">
        <f t="shared" si="2"/>
        <v>0</v>
      </c>
    </row>
    <row r="49" spans="1:5" x14ac:dyDescent="0.2">
      <c r="A49" s="3"/>
      <c r="B49" s="4"/>
      <c r="C49" s="8"/>
    </row>
    <row r="50" spans="1:5" x14ac:dyDescent="0.2">
      <c r="A50" s="6" t="s">
        <v>3</v>
      </c>
      <c r="B50" s="5">
        <f>SUM(Monday:Sun!G65)</f>
        <v>0</v>
      </c>
      <c r="C50" s="81">
        <f t="shared" ref="C50" si="3">CONVERT(B50,"mn","hr")</f>
        <v>0</v>
      </c>
    </row>
    <row r="51" spans="1:5" ht="15" thickBot="1" x14ac:dyDescent="0.25"/>
    <row r="52" spans="1:5" ht="15" thickBot="1" x14ac:dyDescent="0.25">
      <c r="A52" s="90" t="s">
        <v>124</v>
      </c>
      <c r="B52" s="73">
        <f>SUM(Monday:Sun!R65)</f>
        <v>0</v>
      </c>
      <c r="C52" s="74">
        <f>CONVERT(B52,"mn","hr")</f>
        <v>0</v>
      </c>
    </row>
    <row r="54" spans="1:5" x14ac:dyDescent="0.2">
      <c r="E54" t="s">
        <v>90</v>
      </c>
    </row>
  </sheetData>
  <sheetProtection algorithmName="SHA-512" hashValue="CDaBEZaTDnClN66f87Zj7kNdJzIgBurOi95EwYtpcvkbT7GOoYxEiln2fANg5KV87dTwP522WlNX/OBVvWMaLw==" saltValue="A3RqvtLk0pCY/rBj/uueOA==" spinCount="100000" sheet="1" objects="1" scenarios="1"/>
  <mergeCells count="9">
    <mergeCell ref="J5:K5"/>
    <mergeCell ref="F5:G5"/>
    <mergeCell ref="L3:O3"/>
    <mergeCell ref="E1:H1"/>
    <mergeCell ref="I1:K1"/>
    <mergeCell ref="L1:O1"/>
    <mergeCell ref="E2:H2"/>
    <mergeCell ref="I2:K2"/>
    <mergeCell ref="L2:O2"/>
  </mergeCells>
  <conditionalFormatting sqref="L3:O3">
    <cfRule type="expression" dxfId="1" priority="1">
      <formula>OR($L$2=0,$L$2="",$L$2="Child Support Commissioner",$L$2="Attorney",$L$2="Clerk",$L$2="Courtroom Bailiff",$L$2="Court Reporter",$L$2="Court Interpreter",$L$2="Judicial Secretary",$L$2="Manager/Supervisor")</formula>
    </cfRule>
    <cfRule type="expression" dxfId="0" priority="6">
      <formula>$L$2="Other (please specify below)"</formula>
    </cfRule>
  </conditionalFormatting>
  <dataValidations count="1">
    <dataValidation allowBlank="1" showErrorMessage="1" sqref="E1:O6" xr:uid="{101AED4A-38D7-4004-AEB0-1AB61BDD2BAC}"/>
  </dataValidations>
  <pageMargins left="0.25" right="0.2" top="0.5" bottom="0.15" header="0.3" footer="0.3"/>
  <pageSetup scale="84" orientation="landscape" r:id="rId1"/>
  <rowBreaks count="1" manualBreakCount="1">
    <brk id="54" max="13" man="1"/>
  </rowBreaks>
  <colBreaks count="1" manualBreakCount="1">
    <brk id="13" max="43"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7F5E-CB4D-45BE-BF08-E6E10F39C215}">
  <sheetPr>
    <tabColor theme="8" tint="0.59999389629810485"/>
  </sheetPr>
  <dimension ref="A26:L81"/>
  <sheetViews>
    <sheetView showGridLines="0" zoomScaleNormal="100" workbookViewId="0">
      <selection activeCell="Y94" sqref="Y94"/>
    </sheetView>
  </sheetViews>
  <sheetFormatPr defaultRowHeight="14.25" x14ac:dyDescent="0.2"/>
  <sheetData>
    <row r="26" spans="1:1" x14ac:dyDescent="0.2">
      <c r="A26" s="70"/>
    </row>
    <row r="32" spans="1:1" x14ac:dyDescent="0.2">
      <c r="A32" s="48"/>
    </row>
    <row r="35" spans="1:1" x14ac:dyDescent="0.2">
      <c r="A35" s="70"/>
    </row>
    <row r="49" spans="1:1" x14ac:dyDescent="0.2">
      <c r="A49" s="70"/>
    </row>
    <row r="59" spans="1:1" ht="32.1" customHeight="1" x14ac:dyDescent="0.2">
      <c r="A59" s="70" t="s">
        <v>136</v>
      </c>
    </row>
    <row r="61" spans="1:1" x14ac:dyDescent="0.2">
      <c r="A61" s="107" t="s">
        <v>137</v>
      </c>
    </row>
    <row r="68" spans="1:12" x14ac:dyDescent="0.2">
      <c r="L68" t="s">
        <v>90</v>
      </c>
    </row>
    <row r="69" spans="1:12" x14ac:dyDescent="0.2">
      <c r="A69" s="48" t="s">
        <v>175</v>
      </c>
    </row>
    <row r="70" spans="1:12" x14ac:dyDescent="0.2">
      <c r="A70" s="70"/>
    </row>
    <row r="81" spans="1:1" x14ac:dyDescent="0.2">
      <c r="A81" s="48" t="s">
        <v>138</v>
      </c>
    </row>
  </sheetData>
  <sheetProtection algorithmName="SHA-512" hashValue="pXjrktnazlTdiHdPGDfgOWoT/UW5tSwuFq5T424MliKeskJEGFBQ5p7ZZo2LpVCCRepzD4J26cwEa+13DQuo7w==" saltValue="Am0br85BGESbfu5DDHOyqw==" spinCount="100000" sheet="1" objects="1" scenarios="1"/>
  <pageMargins left="0.25" right="0.25"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Word.Document.12" shapeId="52225" r:id="rId4">
          <objectPr defaultSize="0" autoPict="0" r:id="rId5">
            <anchor moveWithCells="1">
              <from>
                <xdr:col>0</xdr:col>
                <xdr:colOff>0</xdr:colOff>
                <xdr:row>70</xdr:row>
                <xdr:rowOff>114300</xdr:rowOff>
              </from>
              <to>
                <xdr:col>9</xdr:col>
                <xdr:colOff>180975</xdr:colOff>
                <xdr:row>80</xdr:row>
                <xdr:rowOff>0</xdr:rowOff>
              </to>
            </anchor>
          </objectPr>
        </oleObject>
      </mc:Choice>
      <mc:Fallback>
        <oleObject progId="Word.Document.12" shapeId="52225" r:id="rId4"/>
      </mc:Fallback>
    </mc:AlternateContent>
    <mc:AlternateContent xmlns:mc="http://schemas.openxmlformats.org/markup-compatibility/2006">
      <mc:Choice Requires="x14">
        <oleObject progId="Word.Document.12" shapeId="52226" r:id="rId6">
          <objectPr defaultSize="0" autoPict="0" r:id="rId7">
            <anchor moveWithCells="1">
              <from>
                <xdr:col>0</xdr:col>
                <xdr:colOff>0</xdr:colOff>
                <xdr:row>0</xdr:row>
                <xdr:rowOff>0</xdr:rowOff>
              </from>
              <to>
                <xdr:col>9</xdr:col>
                <xdr:colOff>228600</xdr:colOff>
                <xdr:row>20</xdr:row>
                <xdr:rowOff>123825</xdr:rowOff>
              </to>
            </anchor>
          </objectPr>
        </oleObject>
      </mc:Choice>
      <mc:Fallback>
        <oleObject progId="Word.Document.12" shapeId="52226" r:id="rId6"/>
      </mc:Fallback>
    </mc:AlternateContent>
    <mc:AlternateContent xmlns:mc="http://schemas.openxmlformats.org/markup-compatibility/2006">
      <mc:Choice Requires="x14">
        <oleObject progId="Word.Document.12" shapeId="52227" r:id="rId8">
          <objectPr defaultSize="0" autoPict="0" r:id="rId9">
            <anchor moveWithCells="1">
              <from>
                <xdr:col>0</xdr:col>
                <xdr:colOff>47625</xdr:colOff>
                <xdr:row>20</xdr:row>
                <xdr:rowOff>171450</xdr:rowOff>
              </from>
              <to>
                <xdr:col>9</xdr:col>
                <xdr:colOff>590550</xdr:colOff>
                <xdr:row>67</xdr:row>
                <xdr:rowOff>104775</xdr:rowOff>
              </to>
            </anchor>
          </objectPr>
        </oleObject>
      </mc:Choice>
      <mc:Fallback>
        <oleObject progId="Word.Document.12" shapeId="52227" r:id="rId8"/>
      </mc:Fallback>
    </mc:AlternateContent>
    <mc:AlternateContent xmlns:mc="http://schemas.openxmlformats.org/markup-compatibility/2006">
      <mc:Choice Requires="x14">
        <oleObject progId="Word.Document.12" shapeId="52228" r:id="rId10">
          <objectPr defaultSize="0" r:id="rId11">
            <anchor moveWithCells="1">
              <from>
                <xdr:col>0</xdr:col>
                <xdr:colOff>0</xdr:colOff>
                <xdr:row>70</xdr:row>
                <xdr:rowOff>0</xdr:rowOff>
              </from>
              <to>
                <xdr:col>9</xdr:col>
                <xdr:colOff>323850</xdr:colOff>
                <xdr:row>79</xdr:row>
                <xdr:rowOff>152400</xdr:rowOff>
              </to>
            </anchor>
          </objectPr>
        </oleObject>
      </mc:Choice>
      <mc:Fallback>
        <oleObject progId="Word.Document.12" shapeId="52228" r:id="rId10"/>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7C4E-9F78-4FD1-943A-F07ED8021AFD}">
  <sheetPr codeName="Sheet2" filterMode="1">
    <tabColor rgb="FFFF0000"/>
    <pageSetUpPr autoPageBreaks="0"/>
  </sheetPr>
  <dimension ref="A1:AJ280"/>
  <sheetViews>
    <sheetView showGridLines="0" zoomScaleNormal="100" zoomScaleSheetLayoutView="100" workbookViewId="0">
      <pane ySplit="14" topLeftCell="A15" activePane="bottomLeft" state="frozen"/>
      <selection pane="bottomLeft" activeCell="C20" sqref="C20"/>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20.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s="108" customFormat="1" ht="20.100000000000001" customHeight="1" x14ac:dyDescent="0.2">
      <c r="J1" s="201"/>
      <c r="T1" s="109"/>
      <c r="U1" s="109"/>
      <c r="V1" s="61"/>
      <c r="W1" s="109"/>
      <c r="X1" s="112"/>
      <c r="Y1" s="112"/>
      <c r="Z1" s="109"/>
      <c r="AA1" s="112"/>
      <c r="AB1" s="112"/>
      <c r="AC1" s="109"/>
      <c r="AD1" s="109"/>
      <c r="AE1" s="109"/>
      <c r="AF1" s="109"/>
      <c r="AG1" s="109"/>
    </row>
    <row r="2" spans="1:36" s="108" customFormat="1" ht="21.6" customHeight="1" x14ac:dyDescent="0.2">
      <c r="A2" s="302" t="s">
        <v>110</v>
      </c>
      <c r="B2" s="302"/>
      <c r="C2" s="302"/>
      <c r="D2" s="302"/>
      <c r="E2" s="303"/>
      <c r="F2" s="303"/>
      <c r="G2" s="303"/>
      <c r="H2" s="303"/>
      <c r="I2" s="303"/>
      <c r="J2" s="303"/>
      <c r="K2" s="304"/>
      <c r="L2" s="304"/>
      <c r="M2" s="304"/>
      <c r="N2" s="304"/>
      <c r="O2" s="304"/>
      <c r="P2" s="304"/>
      <c r="Q2" s="304"/>
      <c r="S2" s="305" t="s">
        <v>131</v>
      </c>
      <c r="T2" s="306"/>
      <c r="U2" s="307"/>
      <c r="V2" s="61"/>
      <c r="W2" s="113"/>
      <c r="X2" s="112"/>
      <c r="Y2" s="112"/>
      <c r="Z2" s="109"/>
      <c r="AA2" s="112"/>
      <c r="AB2" s="112"/>
      <c r="AC2" s="109"/>
      <c r="AD2" s="109"/>
      <c r="AE2" s="109"/>
      <c r="AF2" s="109"/>
      <c r="AG2" s="109"/>
    </row>
    <row r="3" spans="1:36" s="108" customFormat="1" ht="24.6" customHeight="1" x14ac:dyDescent="0.2">
      <c r="A3" s="308" t="s">
        <v>103</v>
      </c>
      <c r="B3" s="308"/>
      <c r="C3" s="308"/>
      <c r="D3" s="308"/>
      <c r="E3" s="308"/>
      <c r="F3" s="308"/>
      <c r="G3" s="308"/>
      <c r="H3" s="308"/>
      <c r="I3" s="308"/>
      <c r="J3" s="308"/>
      <c r="K3" s="308"/>
      <c r="L3" s="308"/>
      <c r="M3" s="308"/>
      <c r="N3" s="308"/>
      <c r="O3" s="308"/>
      <c r="P3" s="308"/>
      <c r="Q3" s="308"/>
      <c r="R3" s="110"/>
      <c r="S3" s="295"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296"/>
      <c r="U3" s="297"/>
      <c r="V3" s="61"/>
      <c r="W3" s="112">
        <f>IF(S3="",0,1)</f>
        <v>1</v>
      </c>
      <c r="X3" s="112" t="s">
        <v>90</v>
      </c>
      <c r="Y3" s="112"/>
      <c r="Z3" s="109"/>
      <c r="AA3" s="112"/>
      <c r="AB3" s="112"/>
      <c r="AC3" s="109"/>
      <c r="AD3" s="109"/>
      <c r="AE3" s="109"/>
      <c r="AF3" s="109"/>
      <c r="AG3" s="109"/>
    </row>
    <row r="4" spans="1:36" s="108" customFormat="1" ht="12.6" customHeight="1" x14ac:dyDescent="0.2">
      <c r="A4" s="285" t="s">
        <v>178</v>
      </c>
      <c r="J4" s="201"/>
      <c r="S4" s="309"/>
      <c r="T4" s="310"/>
      <c r="U4" s="311"/>
      <c r="V4" s="61"/>
      <c r="W4" s="114"/>
      <c r="X4" s="112"/>
      <c r="Y4" s="115" t="s">
        <v>9</v>
      </c>
      <c r="Z4" s="109"/>
      <c r="AA4" s="112"/>
      <c r="AB4" s="112"/>
      <c r="AC4" s="109"/>
      <c r="AD4" s="109"/>
      <c r="AE4" s="109"/>
      <c r="AF4" s="109"/>
      <c r="AG4" s="109"/>
    </row>
    <row r="5" spans="1:36" s="120" customFormat="1" ht="12.6" customHeight="1" x14ac:dyDescent="0.2">
      <c r="A5" s="289" t="s">
        <v>8</v>
      </c>
      <c r="B5" s="290"/>
      <c r="C5" s="291"/>
      <c r="D5" s="289" t="s">
        <v>79</v>
      </c>
      <c r="E5" s="290"/>
      <c r="F5" s="290"/>
      <c r="G5" s="291"/>
      <c r="H5" s="289" t="s">
        <v>80</v>
      </c>
      <c r="I5" s="290"/>
      <c r="J5" s="290"/>
      <c r="K5" s="291"/>
      <c r="L5" s="289" t="s">
        <v>101</v>
      </c>
      <c r="M5" s="290"/>
      <c r="N5" s="290"/>
      <c r="O5" s="291"/>
      <c r="P5" s="312" t="s">
        <v>81</v>
      </c>
      <c r="Q5" s="313"/>
      <c r="R5" s="111"/>
      <c r="S5" s="298"/>
      <c r="T5" s="299"/>
      <c r="U5" s="300"/>
      <c r="V5" s="16"/>
      <c r="W5" s="116"/>
      <c r="X5" s="117"/>
      <c r="Y5" s="118" t="s">
        <v>10</v>
      </c>
      <c r="Z5" s="119"/>
      <c r="AA5" s="117"/>
      <c r="AB5" s="117"/>
      <c r="AC5" s="119"/>
      <c r="AD5" s="119"/>
      <c r="AE5" s="119"/>
      <c r="AF5" s="119"/>
      <c r="AG5" s="119"/>
    </row>
    <row r="6" spans="1:36" ht="13.5" customHeight="1" x14ac:dyDescent="0.2">
      <c r="A6" s="292"/>
      <c r="B6" s="293"/>
      <c r="C6" s="294"/>
      <c r="D6" s="314"/>
      <c r="E6" s="315"/>
      <c r="F6" s="315"/>
      <c r="G6" s="316"/>
      <c r="H6" s="314"/>
      <c r="I6" s="315"/>
      <c r="J6" s="315"/>
      <c r="K6" s="316"/>
      <c r="L6" s="314"/>
      <c r="M6" s="315"/>
      <c r="N6" s="315"/>
      <c r="O6" s="316"/>
      <c r="P6" s="314"/>
      <c r="Q6" s="316"/>
      <c r="R6" s="93"/>
      <c r="S6" s="295" t="str">
        <f>IF($AB$64&gt;0,"You must delete time tracked during your lunch break.","")</f>
        <v/>
      </c>
      <c r="T6" s="296"/>
      <c r="U6" s="297"/>
      <c r="W6" s="14">
        <f>IF(S6="",0,1)</f>
        <v>0</v>
      </c>
      <c r="X6" s="13"/>
    </row>
    <row r="7" spans="1:36" s="20" customFormat="1" ht="11.25" customHeight="1" x14ac:dyDescent="0.2">
      <c r="A7" s="121"/>
      <c r="B7" s="122"/>
      <c r="C7" s="122"/>
      <c r="D7" s="122"/>
      <c r="E7" s="123"/>
      <c r="F7" s="123"/>
      <c r="G7" s="154"/>
      <c r="H7" s="124"/>
      <c r="I7" s="125"/>
      <c r="J7" s="125"/>
      <c r="K7" s="125"/>
      <c r="L7" s="301"/>
      <c r="M7" s="301"/>
      <c r="N7" s="301"/>
      <c r="O7" s="301"/>
      <c r="P7" s="126"/>
      <c r="Q7" s="126"/>
      <c r="R7" s="126"/>
      <c r="S7" s="298"/>
      <c r="T7" s="299"/>
      <c r="U7" s="300"/>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7" t="str">
        <f>IF(SUM(T15:T63)&gt;0,"Time tracked in rows with a red highlighted cell exceeds 15 minutes.","")</f>
        <v/>
      </c>
      <c r="T8" s="318"/>
      <c r="U8" s="319"/>
      <c r="W8" s="14">
        <f>IF(S8="",0,1)</f>
        <v>0</v>
      </c>
      <c r="X8" s="25"/>
      <c r="Y8" s="25"/>
      <c r="Z8" s="24"/>
      <c r="AA8" s="25"/>
      <c r="AB8" s="25"/>
      <c r="AC8" s="24"/>
      <c r="AD8" s="24"/>
      <c r="AE8" s="25"/>
      <c r="AF8" s="24"/>
      <c r="AG8" s="24"/>
    </row>
    <row r="9" spans="1:36" s="23" customFormat="1" ht="16.350000000000001" customHeight="1" x14ac:dyDescent="0.2">
      <c r="A9" s="129" t="s">
        <v>134</v>
      </c>
      <c r="B9" s="127"/>
      <c r="C9" s="127"/>
      <c r="D9" s="127"/>
      <c r="E9" s="127"/>
      <c r="F9" s="127"/>
      <c r="G9" s="127"/>
      <c r="H9" s="127"/>
      <c r="I9" s="127"/>
      <c r="J9" s="127"/>
      <c r="K9" s="127"/>
      <c r="L9" s="127"/>
      <c r="M9" s="127"/>
      <c r="N9" s="127"/>
      <c r="O9" s="127"/>
      <c r="P9" s="128"/>
      <c r="Q9" s="128"/>
      <c r="R9" s="128"/>
      <c r="S9" s="320"/>
      <c r="T9" s="321"/>
      <c r="U9" s="322"/>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97"/>
      <c r="T10" s="97"/>
      <c r="U10" s="97"/>
      <c r="W10" s="24"/>
      <c r="X10" s="25"/>
      <c r="Y10" s="25"/>
      <c r="Z10" s="24"/>
      <c r="AA10" s="25"/>
      <c r="AB10" s="25"/>
      <c r="AC10" s="24"/>
      <c r="AD10" s="24"/>
      <c r="AE10" s="37"/>
      <c r="AF10" s="24"/>
      <c r="AG10" s="24"/>
    </row>
    <row r="11" spans="1:36" ht="15" customHeight="1" x14ac:dyDescent="0.2">
      <c r="A11" s="323" t="s">
        <v>102</v>
      </c>
      <c r="B11" s="324"/>
      <c r="C11" s="324"/>
      <c r="D11" s="324"/>
      <c r="E11" s="324"/>
      <c r="F11" s="324"/>
      <c r="G11" s="345" t="s">
        <v>93</v>
      </c>
      <c r="H11" s="345"/>
      <c r="I11" s="202"/>
      <c r="J11" s="193"/>
      <c r="K11" s="62" t="s">
        <v>82</v>
      </c>
      <c r="L11" s="327">
        <v>0.33333333333333331</v>
      </c>
      <c r="M11" s="328"/>
      <c r="N11" s="329" t="s">
        <v>97</v>
      </c>
      <c r="O11" s="330"/>
      <c r="P11" s="64">
        <v>0.5</v>
      </c>
      <c r="Q11" s="331" t="s">
        <v>99</v>
      </c>
      <c r="R11" s="332"/>
      <c r="S11" s="333"/>
      <c r="T11" s="334"/>
      <c r="U11" s="335"/>
      <c r="V11" s="11"/>
      <c r="AE11" s="14"/>
    </row>
    <row r="12" spans="1:36" ht="14.25" customHeight="1" thickBot="1" x14ac:dyDescent="0.25">
      <c r="A12" s="325"/>
      <c r="B12" s="326"/>
      <c r="C12" s="326"/>
      <c r="D12" s="326"/>
      <c r="E12" s="326"/>
      <c r="F12" s="326"/>
      <c r="G12" s="346"/>
      <c r="H12" s="346"/>
      <c r="I12" s="203"/>
      <c r="J12" s="194"/>
      <c r="K12" s="63" t="s">
        <v>83</v>
      </c>
      <c r="L12" s="336">
        <v>0.70833333333333337</v>
      </c>
      <c r="M12" s="337"/>
      <c r="N12" s="338" t="s">
        <v>98</v>
      </c>
      <c r="O12" s="339"/>
      <c r="P12" s="65">
        <v>0.54166666666666663</v>
      </c>
      <c r="Q12" s="340">
        <f>S64/60</f>
        <v>0</v>
      </c>
      <c r="R12" s="341"/>
      <c r="S12" s="342"/>
      <c r="T12" s="334"/>
      <c r="U12" s="335"/>
      <c r="V12" s="12"/>
    </row>
    <row r="13" spans="1:36" ht="23.45" customHeight="1" x14ac:dyDescent="0.2">
      <c r="A13" s="349" t="s">
        <v>0</v>
      </c>
      <c r="B13" s="351" t="s">
        <v>16</v>
      </c>
      <c r="C13" s="352"/>
      <c r="D13" s="352"/>
      <c r="E13" s="352"/>
      <c r="F13" s="59"/>
      <c r="G13" s="353" t="s">
        <v>3</v>
      </c>
      <c r="H13" s="152" t="s">
        <v>94</v>
      </c>
      <c r="I13" s="351" t="s">
        <v>5</v>
      </c>
      <c r="J13" s="352"/>
      <c r="K13" s="352"/>
      <c r="L13" s="355"/>
      <c r="M13" s="353" t="s">
        <v>6</v>
      </c>
      <c r="N13" s="53" t="s">
        <v>92</v>
      </c>
      <c r="O13" s="357" t="s">
        <v>2</v>
      </c>
      <c r="P13" s="358"/>
      <c r="Q13" s="358"/>
      <c r="R13" s="99"/>
      <c r="S13" s="343" t="s">
        <v>12</v>
      </c>
      <c r="T13" s="334"/>
      <c r="U13" s="335"/>
      <c r="V13" s="49" t="s">
        <v>11</v>
      </c>
    </row>
    <row r="14" spans="1:36" ht="10.5" customHeight="1" x14ac:dyDescent="0.2">
      <c r="A14" s="350"/>
      <c r="B14" s="57" t="s">
        <v>132</v>
      </c>
      <c r="C14" s="57" t="s">
        <v>111</v>
      </c>
      <c r="D14" s="42" t="s">
        <v>133</v>
      </c>
      <c r="E14" s="42" t="s">
        <v>4</v>
      </c>
      <c r="F14" s="42" t="s">
        <v>112</v>
      </c>
      <c r="G14" s="354"/>
      <c r="H14" s="153"/>
      <c r="I14" s="41" t="s">
        <v>85</v>
      </c>
      <c r="J14" s="41" t="s">
        <v>167</v>
      </c>
      <c r="K14" s="42" t="s">
        <v>1</v>
      </c>
      <c r="L14" s="42" t="s">
        <v>86</v>
      </c>
      <c r="M14" s="356"/>
      <c r="N14" s="66"/>
      <c r="O14" s="359"/>
      <c r="P14" s="360"/>
      <c r="Q14" s="360"/>
      <c r="R14" s="100"/>
      <c r="S14" s="344"/>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347" t="str">
        <f t="shared" ref="O15:O46" si="0">IF(A15&gt;$P$11-TIME(0,5,0),IF(A15&lt;$P$12,"LUNCH",""),"")</f>
        <v/>
      </c>
      <c r="P15" s="348"/>
      <c r="Q15" s="348"/>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347" t="str">
        <f t="shared" si="0"/>
        <v/>
      </c>
      <c r="P16" s="348"/>
      <c r="Q16" s="348"/>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347" t="str">
        <f t="shared" si="0"/>
        <v/>
      </c>
      <c r="P17" s="348"/>
      <c r="Q17" s="348"/>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347" t="str">
        <f t="shared" si="0"/>
        <v/>
      </c>
      <c r="P18" s="348"/>
      <c r="Q18" s="348"/>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347" t="str">
        <f t="shared" si="0"/>
        <v/>
      </c>
      <c r="P19" s="348"/>
      <c r="Q19" s="348"/>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347" t="str">
        <f t="shared" si="0"/>
        <v/>
      </c>
      <c r="P20" s="348"/>
      <c r="Q20" s="348"/>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347" t="str">
        <f t="shared" si="0"/>
        <v/>
      </c>
      <c r="P21" s="348"/>
      <c r="Q21" s="348"/>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347" t="str">
        <f t="shared" si="0"/>
        <v/>
      </c>
      <c r="P22" s="348"/>
      <c r="Q22" s="348"/>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347" t="str">
        <f t="shared" si="0"/>
        <v/>
      </c>
      <c r="P23" s="348"/>
      <c r="Q23" s="348"/>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347" t="str">
        <f t="shared" si="0"/>
        <v/>
      </c>
      <c r="P24" s="348"/>
      <c r="Q24" s="348"/>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347" t="str">
        <f t="shared" si="0"/>
        <v/>
      </c>
      <c r="P25" s="348"/>
      <c r="Q25" s="348"/>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347" t="str">
        <f t="shared" si="0"/>
        <v/>
      </c>
      <c r="P26" s="348"/>
      <c r="Q26" s="348"/>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347" t="str">
        <f t="shared" si="0"/>
        <v/>
      </c>
      <c r="P27" s="348"/>
      <c r="Q27" s="348"/>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347" t="str">
        <f t="shared" si="0"/>
        <v/>
      </c>
      <c r="P28" s="348"/>
      <c r="Q28" s="348"/>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347" t="str">
        <f t="shared" si="0"/>
        <v/>
      </c>
      <c r="P29" s="348"/>
      <c r="Q29" s="348"/>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26"/>
      <c r="C30" s="26"/>
      <c r="D30" s="30"/>
      <c r="E30" s="28"/>
      <c r="F30" s="26"/>
      <c r="G30" s="30"/>
      <c r="H30" s="30"/>
      <c r="I30" s="30"/>
      <c r="J30" s="30"/>
      <c r="K30" s="30"/>
      <c r="L30" s="30"/>
      <c r="M30" s="30"/>
      <c r="N30" s="27"/>
      <c r="O30" s="347" t="str">
        <f t="shared" si="0"/>
        <v/>
      </c>
      <c r="P30" s="348"/>
      <c r="Q30" s="348"/>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347" t="str">
        <f t="shared" si="0"/>
        <v>LUNCH</v>
      </c>
      <c r="P31" s="348"/>
      <c r="Q31" s="348"/>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347" t="str">
        <f t="shared" si="0"/>
        <v>LUNCH</v>
      </c>
      <c r="P32" s="348"/>
      <c r="Q32" s="348"/>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347" t="str">
        <f t="shared" si="0"/>
        <v>LUNCH</v>
      </c>
      <c r="P33" s="348"/>
      <c r="Q33" s="348"/>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347" t="str">
        <f t="shared" si="0"/>
        <v>LUNCH</v>
      </c>
      <c r="P34" s="348"/>
      <c r="Q34" s="348"/>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347" t="str">
        <f t="shared" si="0"/>
        <v/>
      </c>
      <c r="P35" s="348"/>
      <c r="Q35" s="348"/>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347" t="str">
        <f t="shared" si="0"/>
        <v/>
      </c>
      <c r="P36" s="348"/>
      <c r="Q36" s="348"/>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347" t="str">
        <f t="shared" si="0"/>
        <v/>
      </c>
      <c r="P37" s="348"/>
      <c r="Q37" s="348"/>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347" t="str">
        <f t="shared" si="0"/>
        <v/>
      </c>
      <c r="P38" s="348"/>
      <c r="Q38" s="348"/>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347" t="str">
        <f t="shared" si="0"/>
        <v/>
      </c>
      <c r="P39" s="348"/>
      <c r="Q39" s="348"/>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347" t="str">
        <f t="shared" si="0"/>
        <v/>
      </c>
      <c r="P40" s="348"/>
      <c r="Q40" s="348"/>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347" t="str">
        <f t="shared" si="0"/>
        <v/>
      </c>
      <c r="P41" s="348"/>
      <c r="Q41" s="348"/>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347" t="str">
        <f t="shared" si="0"/>
        <v/>
      </c>
      <c r="P42" s="348"/>
      <c r="Q42" s="348"/>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347" t="str">
        <f t="shared" si="0"/>
        <v/>
      </c>
      <c r="P43" s="348"/>
      <c r="Q43" s="348"/>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347" t="str">
        <f t="shared" si="0"/>
        <v/>
      </c>
      <c r="P44" s="348"/>
      <c r="Q44" s="348"/>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347" t="str">
        <f t="shared" si="0"/>
        <v/>
      </c>
      <c r="P45" s="348"/>
      <c r="Q45" s="348"/>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347" t="str">
        <f t="shared" si="0"/>
        <v/>
      </c>
      <c r="P46" s="348"/>
      <c r="Q46" s="348"/>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347" t="str">
        <f t="shared" ref="O47:O63" si="6">IF(A47&gt;$P$11-TIME(0,5,0),IF(A47&lt;$P$12,"LUNCH",""),"")</f>
        <v/>
      </c>
      <c r="P47" s="348"/>
      <c r="Q47" s="348"/>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347" t="str">
        <f t="shared" si="6"/>
        <v/>
      </c>
      <c r="P48" s="348"/>
      <c r="Q48" s="348"/>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347" t="str">
        <f t="shared" si="6"/>
        <v/>
      </c>
      <c r="P49" s="348"/>
      <c r="Q49" s="348"/>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347" t="str">
        <f t="shared" si="6"/>
        <v/>
      </c>
      <c r="P50" s="348"/>
      <c r="Q50" s="348"/>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347" t="str">
        <f t="shared" si="6"/>
        <v/>
      </c>
      <c r="P51" s="348"/>
      <c r="Q51" s="348"/>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347" t="str">
        <f t="shared" si="6"/>
        <v/>
      </c>
      <c r="P52" s="348"/>
      <c r="Q52" s="348"/>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347" t="str">
        <f t="shared" si="6"/>
        <v/>
      </c>
      <c r="P53" s="348"/>
      <c r="Q53" s="348"/>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347" t="str">
        <f t="shared" si="6"/>
        <v/>
      </c>
      <c r="P54" s="348"/>
      <c r="Q54" s="348"/>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347" t="str">
        <f t="shared" si="6"/>
        <v/>
      </c>
      <c r="P55" s="348"/>
      <c r="Q55" s="348"/>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347" t="str">
        <f t="shared" si="6"/>
        <v/>
      </c>
      <c r="P56" s="348"/>
      <c r="Q56" s="348"/>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347" t="str">
        <f t="shared" si="6"/>
        <v/>
      </c>
      <c r="P57" s="348"/>
      <c r="Q57" s="348"/>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347" t="str">
        <f t="shared" si="6"/>
        <v/>
      </c>
      <c r="P58" s="348"/>
      <c r="Q58" s="348"/>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347" t="str">
        <f t="shared" si="6"/>
        <v/>
      </c>
      <c r="P59" s="348"/>
      <c r="Q59" s="348"/>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347" t="str">
        <f t="shared" si="6"/>
        <v/>
      </c>
      <c r="P60" s="348"/>
      <c r="Q60" s="348"/>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347" t="str">
        <f t="shared" si="6"/>
        <v/>
      </c>
      <c r="P61" s="348"/>
      <c r="Q61" s="348"/>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347" t="str">
        <f t="shared" si="6"/>
        <v/>
      </c>
      <c r="P62" s="348"/>
      <c r="Q62" s="348"/>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347" t="str">
        <f t="shared" si="6"/>
        <v/>
      </c>
      <c r="P63" s="348"/>
      <c r="Q63" s="348"/>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7">SUM(B15:B63)</f>
        <v>0</v>
      </c>
      <c r="C64" s="143">
        <f t="shared" si="7"/>
        <v>0</v>
      </c>
      <c r="D64" s="143">
        <f t="shared" si="7"/>
        <v>0</v>
      </c>
      <c r="E64" s="143">
        <f t="shared" si="7"/>
        <v>0</v>
      </c>
      <c r="F64" s="143">
        <f t="shared" si="7"/>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8">SUM(M15:M63)</f>
        <v>0</v>
      </c>
      <c r="N64" s="144">
        <f t="shared" si="8"/>
        <v>0</v>
      </c>
      <c r="O64" s="365"/>
      <c r="P64" s="366"/>
      <c r="Q64" s="366"/>
      <c r="R64" s="145"/>
      <c r="S64" s="147">
        <f>SUM(B64:P64)</f>
        <v>0</v>
      </c>
      <c r="T64" s="13"/>
      <c r="U64" s="13"/>
      <c r="V64" s="52"/>
      <c r="W64" s="14"/>
      <c r="X64" s="14">
        <f>COUNTIF(X15:X63,TRUE)</f>
        <v>0</v>
      </c>
      <c r="AB64" s="14">
        <f>SUBTOTAL(9,AB15:AB63)</f>
        <v>0</v>
      </c>
    </row>
    <row r="65" spans="1:34" s="108" customFormat="1" ht="7.5" customHeight="1" x14ac:dyDescent="0.2">
      <c r="B65" s="134">
        <f>SUMIF($X$15:$X$63,"TRUE",B15:B63)</f>
        <v>0</v>
      </c>
      <c r="C65" s="134">
        <f>SUMIF($X$15:$X$63,"TRUE",C15:C63)</f>
        <v>0</v>
      </c>
      <c r="D65" s="134">
        <f t="shared" ref="D65:M65" si="9">SUMIF($X$15:$X$63,"TRUE",D15:D63)</f>
        <v>0</v>
      </c>
      <c r="E65" s="134">
        <f t="shared" si="9"/>
        <v>0</v>
      </c>
      <c r="F65" s="134">
        <f t="shared" si="9"/>
        <v>0</v>
      </c>
      <c r="G65" s="134">
        <f>IF($Y$16=TRUE,IF($G$11="All-Day Non IV-D Services",$X$64*15,SUMIF($X$15:$X$63,"TRUE",G15:G63)),SUMIF($X$15:$X$63,"TRUE",G15:G63))</f>
        <v>0</v>
      </c>
      <c r="H65" s="134">
        <f t="shared" si="9"/>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9"/>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108" customFormat="1" ht="7.5" customHeight="1" x14ac:dyDescent="0.2">
      <c r="B66" s="134">
        <f>B64-B65</f>
        <v>0</v>
      </c>
      <c r="C66" s="134">
        <f>C64-C65</f>
        <v>0</v>
      </c>
      <c r="D66" s="134">
        <f t="shared" ref="D66:M66" si="10">D64-D65</f>
        <v>0</v>
      </c>
      <c r="E66" s="134">
        <f t="shared" si="10"/>
        <v>0</v>
      </c>
      <c r="F66" s="134">
        <f t="shared" si="10"/>
        <v>0</v>
      </c>
      <c r="G66" s="134">
        <f t="shared" si="10"/>
        <v>0</v>
      </c>
      <c r="H66" s="134">
        <f t="shared" si="10"/>
        <v>0</v>
      </c>
      <c r="I66" s="134">
        <f t="shared" si="10"/>
        <v>0</v>
      </c>
      <c r="J66" s="134"/>
      <c r="K66" s="134">
        <f t="shared" si="10"/>
        <v>0</v>
      </c>
      <c r="L66" s="134">
        <f t="shared" si="10"/>
        <v>0</v>
      </c>
      <c r="M66" s="134">
        <f t="shared" si="10"/>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108" customFormat="1" ht="19.350000000000001" customHeight="1" x14ac:dyDescent="0.2">
      <c r="A67" s="367" t="s">
        <v>90</v>
      </c>
      <c r="B67" s="368"/>
      <c r="C67" s="368"/>
      <c r="D67" s="368"/>
      <c r="E67" s="368"/>
      <c r="F67" s="368"/>
      <c r="G67" s="368"/>
      <c r="H67" s="368"/>
      <c r="I67" s="368"/>
      <c r="J67" s="368"/>
      <c r="K67" s="368"/>
      <c r="L67" s="368"/>
      <c r="M67" s="368"/>
      <c r="N67" s="368"/>
      <c r="O67" s="368"/>
      <c r="P67" s="368"/>
      <c r="Q67" s="368"/>
      <c r="R67" s="368"/>
      <c r="S67" s="368"/>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33"/>
      <c r="N68" s="369"/>
      <c r="O68" s="369"/>
      <c r="P68" s="369"/>
      <c r="Q68" s="369"/>
      <c r="R68" s="33"/>
      <c r="S68" s="33"/>
      <c r="T68" s="58"/>
      <c r="U68" s="13"/>
      <c r="V68" s="13"/>
      <c r="W68" s="14"/>
      <c r="Z68" s="14"/>
      <c r="AH68" s="13"/>
    </row>
    <row r="69" spans="1:34" s="108" customFormat="1" ht="17.100000000000001" customHeight="1" x14ac:dyDescent="0.2">
      <c r="A69" s="361" t="s">
        <v>90</v>
      </c>
      <c r="B69" s="362"/>
      <c r="C69" s="362"/>
      <c r="D69" s="362"/>
      <c r="E69" s="362"/>
      <c r="F69" s="362"/>
      <c r="G69" s="362"/>
      <c r="H69" s="362"/>
      <c r="I69" s="142"/>
      <c r="J69" s="204"/>
      <c r="K69" s="184"/>
      <c r="L69" s="139"/>
      <c r="M69" s="190"/>
      <c r="N69" s="363" t="s">
        <v>90</v>
      </c>
      <c r="O69" s="364"/>
      <c r="P69" s="364"/>
      <c r="Q69" s="364"/>
      <c r="R69" s="140"/>
      <c r="S69" s="361"/>
      <c r="T69" s="361"/>
      <c r="U69" s="109"/>
      <c r="V69" s="13"/>
      <c r="W69" s="112"/>
      <c r="X69" s="112"/>
      <c r="Y69" s="112"/>
      <c r="Z69" s="109"/>
      <c r="AA69" s="112"/>
      <c r="AB69" s="112"/>
      <c r="AC69" s="109"/>
      <c r="AD69" s="109"/>
      <c r="AE69" s="109"/>
      <c r="AF69" s="109"/>
      <c r="AG69" s="109"/>
    </row>
    <row r="70" spans="1:34" s="108" customFormat="1" ht="30" customHeight="1" x14ac:dyDescent="0.2">
      <c r="A70" s="370"/>
      <c r="B70" s="370"/>
      <c r="C70" s="370"/>
      <c r="D70" s="370"/>
      <c r="E70" s="370"/>
      <c r="F70" s="370"/>
      <c r="G70" s="370"/>
      <c r="H70" s="370"/>
      <c r="I70" s="370"/>
      <c r="J70" s="370"/>
      <c r="K70" s="370"/>
      <c r="L70" s="370"/>
      <c r="M70" s="370"/>
      <c r="N70" s="370"/>
      <c r="O70" s="370"/>
      <c r="P70" s="370"/>
      <c r="Q70" s="370"/>
      <c r="R70" s="370"/>
      <c r="S70" s="370"/>
      <c r="T70" s="191"/>
      <c r="U70" s="141"/>
      <c r="V70" s="68"/>
      <c r="W70" s="112"/>
      <c r="X70" s="112"/>
      <c r="Y70" s="112"/>
      <c r="Z70" s="109"/>
      <c r="AA70" s="112"/>
      <c r="AB70" s="112"/>
      <c r="AC70" s="109"/>
      <c r="AD70" s="109"/>
      <c r="AE70" s="109"/>
      <c r="AF70" s="109"/>
      <c r="AG70" s="109"/>
    </row>
    <row r="71" spans="1:34" ht="25.35" customHeight="1" x14ac:dyDescent="0.2">
      <c r="A71" s="13"/>
      <c r="B71" s="71"/>
      <c r="C71" s="71"/>
      <c r="D71" s="71"/>
      <c r="E71" s="71"/>
      <c r="F71" s="71"/>
      <c r="G71" s="71"/>
      <c r="H71" s="71"/>
      <c r="I71" s="71"/>
      <c r="J71" s="71"/>
      <c r="K71" s="71"/>
      <c r="L71" s="55"/>
      <c r="M71" s="33"/>
      <c r="N71" s="369"/>
      <c r="O71" s="369"/>
      <c r="P71" s="369"/>
      <c r="Q71" s="369"/>
      <c r="R71" s="33"/>
      <c r="S71" s="33"/>
      <c r="T71" s="58"/>
      <c r="U71" s="13"/>
      <c r="V71" s="13"/>
      <c r="W71" s="14"/>
    </row>
    <row r="72" spans="1:34" s="108" customFormat="1" ht="16.5" customHeight="1" x14ac:dyDescent="0.2">
      <c r="A72" s="363"/>
      <c r="B72" s="363"/>
      <c r="C72" s="363"/>
      <c r="D72" s="363"/>
      <c r="E72" s="363"/>
      <c r="F72" s="363"/>
      <c r="G72" s="363"/>
      <c r="H72" s="363"/>
      <c r="I72" s="142"/>
      <c r="J72" s="204"/>
      <c r="K72" s="184"/>
      <c r="L72" s="139"/>
      <c r="M72" s="190"/>
      <c r="N72" s="363" t="s">
        <v>90</v>
      </c>
      <c r="O72" s="364"/>
      <c r="P72" s="364"/>
      <c r="Q72" s="364"/>
      <c r="R72" s="140"/>
      <c r="S72" s="371"/>
      <c r="T72" s="371"/>
      <c r="U72" s="109"/>
      <c r="V72" s="13"/>
      <c r="W72" s="112"/>
      <c r="X72" s="112"/>
      <c r="Y72" s="112"/>
      <c r="Z72" s="109"/>
      <c r="AA72" s="112"/>
      <c r="AB72" s="112"/>
      <c r="AC72" s="109"/>
      <c r="AD72" s="109"/>
      <c r="AE72" s="109"/>
      <c r="AF72" s="109"/>
      <c r="AG72" s="109"/>
    </row>
    <row r="73" spans="1:34" ht="30" customHeight="1" x14ac:dyDescent="0.2">
      <c r="B73" s="31"/>
      <c r="C73" s="31"/>
      <c r="D73" s="31"/>
      <c r="E73" s="31"/>
      <c r="F73" s="31"/>
      <c r="G73" s="31"/>
      <c r="H73" s="31"/>
      <c r="I73" s="31"/>
      <c r="J73" s="31"/>
      <c r="K73" s="31" t="s">
        <v>90</v>
      </c>
      <c r="L73" s="31"/>
      <c r="M73" s="31"/>
      <c r="N73" s="31"/>
      <c r="O73" s="31"/>
      <c r="P73" s="31"/>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59</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6" t="s">
        <v>63</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6" t="s">
        <v>76</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288"/>
    </row>
    <row r="96" spans="2:25" ht="30" customHeight="1" x14ac:dyDescent="0.2">
      <c r="Q96" s="13"/>
      <c r="R96" s="13"/>
      <c r="S96" s="13"/>
      <c r="T96" s="13"/>
      <c r="U96" s="44"/>
      <c r="V96" s="13"/>
      <c r="W96" s="47"/>
      <c r="Y96" s="271"/>
    </row>
    <row r="97" spans="17:25" ht="30" customHeight="1" x14ac:dyDescent="0.2">
      <c r="Q97" s="13"/>
      <c r="R97" s="13"/>
      <c r="S97" s="13"/>
      <c r="T97" s="13"/>
      <c r="U97" s="13"/>
      <c r="V97" s="13"/>
      <c r="W97" s="47"/>
      <c r="Y97" s="271"/>
    </row>
    <row r="98" spans="17:25" ht="30" customHeight="1" x14ac:dyDescent="0.2">
      <c r="Q98" s="13"/>
      <c r="R98" s="13"/>
      <c r="S98" s="13"/>
      <c r="T98" s="13"/>
      <c r="U98" s="13"/>
      <c r="V98" s="13"/>
      <c r="W98" s="47"/>
      <c r="Y98" s="271"/>
    </row>
    <row r="99" spans="17:25" ht="30" customHeight="1" x14ac:dyDescent="0.2">
      <c r="Q99" s="13"/>
      <c r="R99" s="13"/>
      <c r="S99" s="13"/>
      <c r="T99" s="13"/>
      <c r="U99" s="13"/>
      <c r="V99" s="13"/>
      <c r="W99" s="47"/>
      <c r="Y99" s="271"/>
    </row>
    <row r="100" spans="17:25" ht="30" customHeight="1" x14ac:dyDescent="0.2">
      <c r="Q100" s="13"/>
      <c r="R100" s="13"/>
      <c r="S100" s="13"/>
      <c r="T100" s="13"/>
      <c r="U100" s="13"/>
      <c r="V100" s="13"/>
      <c r="W100" s="47"/>
      <c r="Y100" s="271"/>
    </row>
    <row r="101" spans="17:25" ht="30" customHeight="1" x14ac:dyDescent="0.2">
      <c r="Q101" s="13"/>
      <c r="R101" s="13"/>
      <c r="S101" s="13"/>
      <c r="T101" s="13"/>
      <c r="U101" s="13"/>
      <c r="V101" s="13"/>
      <c r="W101" s="47"/>
      <c r="Y101" s="271"/>
    </row>
    <row r="102" spans="17:25" ht="30" customHeight="1" x14ac:dyDescent="0.2">
      <c r="Q102" s="13"/>
      <c r="R102" s="13"/>
      <c r="S102" s="13"/>
      <c r="T102" s="13"/>
      <c r="U102" s="13"/>
      <c r="V102" s="13"/>
      <c r="W102" s="47"/>
      <c r="Y102" s="271"/>
    </row>
    <row r="103" spans="17:25" ht="30" customHeight="1" x14ac:dyDescent="0.2">
      <c r="Q103" s="13"/>
      <c r="R103" s="13"/>
      <c r="S103" s="13"/>
      <c r="T103" s="13"/>
      <c r="U103" s="13"/>
      <c r="V103" s="13"/>
      <c r="W103" s="47"/>
      <c r="Y103" s="271"/>
    </row>
    <row r="104" spans="17:25" ht="30" customHeight="1" x14ac:dyDescent="0.2">
      <c r="Q104" s="13"/>
      <c r="R104" s="13"/>
      <c r="S104" s="13"/>
      <c r="T104" s="13"/>
      <c r="U104" s="13"/>
      <c r="V104" s="13"/>
      <c r="W104" s="47"/>
      <c r="Y104" s="271"/>
    </row>
    <row r="105" spans="17:25" ht="30" customHeight="1" x14ac:dyDescent="0.2">
      <c r="Q105" s="13"/>
      <c r="R105" s="13"/>
      <c r="S105" s="13"/>
      <c r="T105" s="13"/>
      <c r="U105" s="13"/>
      <c r="V105" s="13"/>
      <c r="W105" s="47"/>
      <c r="Y105" s="271"/>
    </row>
    <row r="106" spans="17:25" ht="30" customHeight="1" x14ac:dyDescent="0.2">
      <c r="Q106" s="13"/>
      <c r="R106" s="13"/>
      <c r="S106" s="13"/>
      <c r="T106" s="13"/>
      <c r="U106" s="13"/>
      <c r="V106" s="13"/>
      <c r="W106" s="47"/>
      <c r="Y106" s="271"/>
    </row>
    <row r="107" spans="17:25" ht="30" customHeight="1" x14ac:dyDescent="0.2">
      <c r="Q107" s="13"/>
      <c r="R107" s="13"/>
      <c r="S107" s="13"/>
      <c r="T107" s="13"/>
      <c r="U107" s="13"/>
      <c r="V107" s="13"/>
      <c r="W107" s="47"/>
      <c r="Y107" s="271"/>
    </row>
    <row r="108" spans="17:25" ht="30" customHeight="1" x14ac:dyDescent="0.2">
      <c r="Q108" s="13"/>
      <c r="R108" s="13"/>
      <c r="S108" s="13"/>
      <c r="T108" s="13"/>
      <c r="U108" s="13"/>
      <c r="V108" s="13"/>
      <c r="W108" s="47"/>
      <c r="Y108" s="271"/>
    </row>
    <row r="109" spans="17:25" ht="30" customHeight="1" x14ac:dyDescent="0.2">
      <c r="Q109" s="13"/>
      <c r="R109" s="13"/>
      <c r="S109" s="13"/>
      <c r="T109" s="13"/>
      <c r="U109" s="13"/>
      <c r="V109" s="13"/>
      <c r="W109" s="47"/>
      <c r="Y109" s="271"/>
    </row>
    <row r="110" spans="17:25" ht="30" customHeight="1" x14ac:dyDescent="0.2">
      <c r="Q110" s="13"/>
      <c r="R110" s="13"/>
      <c r="S110" s="13"/>
      <c r="T110" s="13"/>
      <c r="U110" s="13"/>
      <c r="V110" s="13"/>
      <c r="W110" s="47"/>
      <c r="Y110" s="271"/>
    </row>
    <row r="111" spans="17:25" ht="30" customHeight="1" x14ac:dyDescent="0.2">
      <c r="Q111" s="13"/>
      <c r="R111" s="13"/>
      <c r="S111" s="13"/>
      <c r="T111" s="13"/>
      <c r="U111" s="13"/>
      <c r="V111" s="13"/>
      <c r="W111" s="47"/>
      <c r="Y111" s="271"/>
    </row>
    <row r="112" spans="17:25" ht="30" customHeight="1" x14ac:dyDescent="0.2">
      <c r="Q112" s="13"/>
      <c r="R112" s="13"/>
      <c r="S112" s="13"/>
      <c r="T112" s="13"/>
      <c r="U112" s="13"/>
      <c r="V112" s="13"/>
      <c r="W112" s="47"/>
      <c r="Y112" s="271"/>
    </row>
    <row r="113" spans="6:25" ht="30" customHeight="1" x14ac:dyDescent="0.2">
      <c r="Q113" s="13"/>
      <c r="R113" s="13"/>
      <c r="S113" s="13"/>
      <c r="T113" s="13"/>
      <c r="U113" s="13"/>
      <c r="V113" s="13"/>
      <c r="W113" s="47"/>
      <c r="Y113" s="271"/>
    </row>
    <row r="114" spans="6:25" ht="30" customHeight="1" x14ac:dyDescent="0.2">
      <c r="Q114" s="13"/>
      <c r="R114" s="13"/>
      <c r="S114" s="13"/>
      <c r="T114" s="13"/>
      <c r="U114" s="13"/>
      <c r="V114" s="13"/>
      <c r="W114" s="47"/>
      <c r="Y114" s="272"/>
    </row>
    <row r="115" spans="6:25" ht="30" customHeight="1" x14ac:dyDescent="0.2">
      <c r="Q115" s="13"/>
      <c r="R115" s="13"/>
      <c r="S115" s="13"/>
      <c r="T115" s="13"/>
      <c r="U115" s="13"/>
      <c r="V115" s="13"/>
      <c r="W115" s="47"/>
      <c r="Y115" s="271"/>
    </row>
    <row r="116" spans="6:25" ht="30" customHeight="1" x14ac:dyDescent="0.2">
      <c r="Q116" s="13"/>
      <c r="R116" s="13"/>
      <c r="S116" s="13"/>
      <c r="T116" s="13"/>
      <c r="U116" s="13"/>
      <c r="V116" s="13"/>
      <c r="W116" s="47"/>
      <c r="Y116" s="271"/>
    </row>
    <row r="117" spans="6:25" ht="30" customHeight="1" x14ac:dyDescent="0.2">
      <c r="Q117" s="13"/>
      <c r="R117" s="13"/>
      <c r="S117" s="13"/>
      <c r="T117" s="13"/>
      <c r="U117" s="13"/>
      <c r="V117" s="13"/>
      <c r="W117" s="47"/>
      <c r="Y117" s="272"/>
    </row>
    <row r="118" spans="6:25" ht="30" customHeight="1" x14ac:dyDescent="0.2">
      <c r="Q118" s="13"/>
      <c r="R118" s="13"/>
      <c r="S118" s="13"/>
      <c r="T118" s="13"/>
      <c r="U118" s="13"/>
      <c r="V118" s="13"/>
      <c r="W118" s="47"/>
      <c r="Y118" s="272"/>
    </row>
    <row r="119" spans="6:25" ht="30" customHeight="1" x14ac:dyDescent="0.2">
      <c r="Q119" s="13"/>
      <c r="R119" s="13"/>
      <c r="S119" s="13"/>
      <c r="T119" s="13"/>
      <c r="U119" s="13"/>
      <c r="V119" s="13"/>
      <c r="W119" s="47"/>
      <c r="Y119" s="271"/>
    </row>
    <row r="120" spans="6:25" ht="30" customHeight="1" x14ac:dyDescent="0.2">
      <c r="Q120" s="13"/>
      <c r="R120" s="13"/>
      <c r="S120" s="13"/>
      <c r="T120" s="13"/>
      <c r="U120" s="13"/>
      <c r="V120" s="13"/>
      <c r="W120" s="47"/>
      <c r="Y120" s="272"/>
    </row>
    <row r="121" spans="6:25" ht="48.75" customHeight="1" x14ac:dyDescent="0.2">
      <c r="M121" s="60"/>
      <c r="Q121" s="13"/>
      <c r="R121" s="13"/>
      <c r="S121" s="13"/>
      <c r="T121" s="13"/>
      <c r="U121" s="13"/>
      <c r="V121" s="13"/>
      <c r="W121" s="47"/>
      <c r="Y121" s="271"/>
    </row>
    <row r="122" spans="6:25" ht="24.75" customHeight="1" x14ac:dyDescent="0.2">
      <c r="F122" s="67" t="s">
        <v>90</v>
      </c>
      <c r="I122" s="39"/>
      <c r="J122" s="39"/>
      <c r="K122" s="39"/>
      <c r="L122" s="39"/>
      <c r="M122" s="39" t="s">
        <v>18</v>
      </c>
      <c r="N122" s="39"/>
      <c r="O122" s="39"/>
      <c r="P122" s="39"/>
      <c r="Q122" s="14"/>
      <c r="R122" s="14"/>
      <c r="S122" s="197" t="s">
        <v>93</v>
      </c>
      <c r="T122" s="197"/>
      <c r="U122" s="14"/>
      <c r="V122" s="13"/>
      <c r="W122" s="14"/>
      <c r="Y122" s="272"/>
    </row>
    <row r="123" spans="6:25" ht="24.75" customHeight="1" x14ac:dyDescent="0.2">
      <c r="F123" s="67" t="s">
        <v>90</v>
      </c>
      <c r="I123" s="39"/>
      <c r="J123" s="39"/>
      <c r="K123" s="39"/>
      <c r="L123" s="39"/>
      <c r="M123" s="39" t="s">
        <v>95</v>
      </c>
      <c r="N123" s="39"/>
      <c r="O123" s="39"/>
      <c r="P123" s="39"/>
      <c r="Q123" s="14"/>
      <c r="R123" s="14"/>
      <c r="S123" s="197" t="s">
        <v>91</v>
      </c>
      <c r="T123" s="197"/>
      <c r="U123" s="14"/>
      <c r="V123" s="13"/>
      <c r="W123" s="14"/>
      <c r="Y123" s="272"/>
    </row>
    <row r="124" spans="6:25" ht="27" customHeight="1" x14ac:dyDescent="0.2">
      <c r="F124" s="67" t="s">
        <v>90</v>
      </c>
      <c r="I124" s="39"/>
      <c r="J124" s="39"/>
      <c r="K124" s="39"/>
      <c r="L124" s="39"/>
      <c r="M124" s="39" t="s">
        <v>105</v>
      </c>
      <c r="N124" s="39"/>
      <c r="O124" s="39"/>
      <c r="P124" s="39"/>
      <c r="Q124" s="14"/>
      <c r="R124" s="14"/>
      <c r="S124" s="197" t="s">
        <v>87</v>
      </c>
      <c r="T124" s="197"/>
      <c r="U124" s="14"/>
      <c r="V124" s="13"/>
      <c r="W124" s="14"/>
      <c r="Y124" s="272"/>
    </row>
    <row r="125" spans="6:25" ht="33.75" customHeight="1" x14ac:dyDescent="0.2">
      <c r="F125" s="67" t="s">
        <v>90</v>
      </c>
      <c r="I125" s="39"/>
      <c r="J125" s="39"/>
      <c r="K125" s="39"/>
      <c r="L125" s="39"/>
      <c r="M125" s="39" t="s">
        <v>106</v>
      </c>
      <c r="N125" s="39"/>
      <c r="O125" s="39"/>
      <c r="P125" s="39"/>
      <c r="Q125" s="14"/>
      <c r="R125" s="14"/>
      <c r="S125" s="197" t="s">
        <v>168</v>
      </c>
      <c r="T125" s="197"/>
      <c r="U125" s="14"/>
      <c r="V125" s="13"/>
      <c r="W125" s="14"/>
      <c r="Y125" s="272"/>
    </row>
    <row r="126" spans="6:25" ht="29.25" customHeight="1" x14ac:dyDescent="0.2">
      <c r="F126" s="67" t="s">
        <v>90</v>
      </c>
      <c r="I126" s="39"/>
      <c r="J126" s="39"/>
      <c r="K126" s="39"/>
      <c r="L126" s="39"/>
      <c r="M126" s="39" t="s">
        <v>96</v>
      </c>
      <c r="N126" s="39"/>
      <c r="O126" s="39"/>
      <c r="P126" s="39"/>
      <c r="Q126" s="14"/>
      <c r="R126" s="14"/>
      <c r="S126" s="197" t="s">
        <v>88</v>
      </c>
      <c r="T126" s="197"/>
      <c r="U126" s="14"/>
      <c r="V126" s="13"/>
      <c r="W126" s="14"/>
      <c r="Y126" s="272"/>
    </row>
    <row r="127" spans="6:25" ht="38.25" customHeight="1" x14ac:dyDescent="0.2">
      <c r="F127" s="67" t="s">
        <v>90</v>
      </c>
      <c r="I127" s="39"/>
      <c r="J127" s="39"/>
      <c r="K127" s="39"/>
      <c r="L127" s="39"/>
      <c r="M127" s="39" t="s">
        <v>107</v>
      </c>
      <c r="N127" s="39"/>
      <c r="O127" s="39"/>
      <c r="P127" s="39"/>
      <c r="Q127" s="14"/>
      <c r="R127" s="14"/>
      <c r="S127" s="197" t="s">
        <v>89</v>
      </c>
      <c r="T127" s="14"/>
      <c r="U127" s="14"/>
      <c r="V127" s="13"/>
      <c r="W127" s="14"/>
      <c r="Y127" s="272"/>
    </row>
    <row r="128" spans="6:25" ht="31.5" customHeight="1" x14ac:dyDescent="0.2">
      <c r="F128" s="67" t="s">
        <v>90</v>
      </c>
      <c r="I128" s="39"/>
      <c r="J128" s="39"/>
      <c r="K128" s="39"/>
      <c r="L128" s="39"/>
      <c r="M128" s="39" t="s">
        <v>108</v>
      </c>
      <c r="N128" s="39"/>
      <c r="O128" s="39" t="s">
        <v>174</v>
      </c>
      <c r="P128" s="39"/>
      <c r="Q128" s="14"/>
      <c r="R128" s="14"/>
      <c r="S128" s="14" t="s">
        <v>176</v>
      </c>
      <c r="T128" s="14"/>
      <c r="U128" s="14"/>
      <c r="V128" s="13"/>
      <c r="W128" s="14"/>
    </row>
    <row r="129" spans="6:25" ht="44.25" customHeight="1" x14ac:dyDescent="0.2">
      <c r="F129" s="67" t="s">
        <v>90</v>
      </c>
      <c r="I129" s="39"/>
      <c r="J129" s="39"/>
      <c r="K129" s="39"/>
      <c r="L129" s="39"/>
      <c r="M129" s="39" t="s">
        <v>109</v>
      </c>
      <c r="N129" s="39"/>
      <c r="O129" s="39"/>
      <c r="P129" s="39"/>
      <c r="Q129" s="14"/>
      <c r="R129" s="14"/>
      <c r="S129" s="14"/>
      <c r="T129" s="14"/>
      <c r="U129" s="14"/>
      <c r="V129" s="13"/>
      <c r="W129" s="14"/>
      <c r="Y129" s="272"/>
    </row>
    <row r="130" spans="6:25" ht="31.5" customHeight="1" x14ac:dyDescent="0.2">
      <c r="I130" s="39"/>
      <c r="J130" s="39"/>
      <c r="K130" s="39"/>
      <c r="L130" s="39"/>
      <c r="M130" s="39" t="s">
        <v>104</v>
      </c>
      <c r="N130" s="39"/>
      <c r="O130" s="39"/>
      <c r="P130" s="39"/>
      <c r="Q130" s="14"/>
      <c r="R130" s="14"/>
      <c r="S130" s="14"/>
      <c r="T130" s="14"/>
      <c r="U130" s="14"/>
      <c r="V130" s="13"/>
      <c r="W130" s="14"/>
      <c r="Y130" s="271"/>
    </row>
    <row r="131" spans="6:25" ht="30" customHeight="1" x14ac:dyDescent="0.2">
      <c r="Q131" s="13"/>
      <c r="R131" s="13"/>
      <c r="S131" s="13"/>
      <c r="T131" s="13"/>
      <c r="U131" s="13"/>
      <c r="V131" s="13"/>
      <c r="W131" s="47"/>
      <c r="Y131" s="272"/>
    </row>
    <row r="132" spans="6:25" ht="30" customHeight="1" x14ac:dyDescent="0.2">
      <c r="Q132" s="13"/>
      <c r="R132" s="13"/>
      <c r="S132" s="13"/>
      <c r="T132" s="13"/>
      <c r="U132" s="13"/>
      <c r="V132" s="13"/>
      <c r="W132" s="47"/>
    </row>
    <row r="133" spans="6:25" ht="30" customHeight="1" x14ac:dyDescent="0.2">
      <c r="Q133" s="13"/>
      <c r="R133" s="13"/>
      <c r="S133" s="13"/>
      <c r="T133" s="13"/>
      <c r="U133" s="13"/>
      <c r="V133" s="13"/>
      <c r="W133" s="47"/>
    </row>
    <row r="134" spans="6:25" ht="30" customHeight="1" x14ac:dyDescent="0.2">
      <c r="Q134" s="13"/>
      <c r="R134" s="13"/>
      <c r="S134" s="13"/>
      <c r="T134" s="13"/>
      <c r="U134" s="13"/>
      <c r="V134" s="13"/>
      <c r="W134" s="47"/>
    </row>
    <row r="135" spans="6:25" ht="30" customHeight="1" x14ac:dyDescent="0.2">
      <c r="Q135" s="13"/>
      <c r="R135" s="13"/>
      <c r="S135" s="13"/>
      <c r="T135" s="13"/>
      <c r="U135" s="13"/>
      <c r="V135" s="13"/>
      <c r="W135" s="47"/>
      <c r="Y135" s="271"/>
    </row>
    <row r="136" spans="6:25" ht="30" customHeight="1" x14ac:dyDescent="0.2">
      <c r="Q136" s="13"/>
      <c r="R136" s="13"/>
      <c r="S136" s="13"/>
      <c r="T136" s="13"/>
      <c r="U136" s="13"/>
      <c r="V136" s="13"/>
      <c r="W136" s="47"/>
      <c r="Y136" s="271"/>
    </row>
    <row r="137" spans="6:25" ht="30" customHeight="1" x14ac:dyDescent="0.2">
      <c r="Q137" s="13"/>
      <c r="R137" s="13"/>
      <c r="S137" s="13"/>
      <c r="T137" s="13"/>
      <c r="U137" s="13"/>
      <c r="V137" s="13"/>
      <c r="W137" s="47"/>
      <c r="Y137" s="272"/>
    </row>
    <row r="138" spans="6:25" ht="30" customHeight="1" x14ac:dyDescent="0.2">
      <c r="Q138" s="13"/>
      <c r="R138" s="13"/>
      <c r="S138" s="13"/>
      <c r="T138" s="13"/>
      <c r="U138" s="13"/>
      <c r="V138" s="13"/>
      <c r="W138" s="47"/>
      <c r="Y138" s="272"/>
    </row>
    <row r="139" spans="6:25" ht="30" customHeight="1" x14ac:dyDescent="0.2">
      <c r="Q139" s="13"/>
      <c r="R139" s="13"/>
      <c r="S139" s="13"/>
      <c r="T139" s="13"/>
      <c r="U139" s="13"/>
      <c r="V139" s="13"/>
      <c r="W139" s="47"/>
      <c r="Y139" s="272"/>
    </row>
    <row r="140" spans="6:25" ht="30" customHeight="1" x14ac:dyDescent="0.2">
      <c r="Q140" s="13"/>
      <c r="R140" s="13"/>
      <c r="S140" s="13"/>
      <c r="T140" s="13"/>
      <c r="U140" s="13"/>
      <c r="V140" s="13"/>
      <c r="W140" s="47"/>
      <c r="Y140" s="271"/>
    </row>
    <row r="141" spans="6:25" ht="30" customHeight="1" x14ac:dyDescent="0.2">
      <c r="Q141" s="13"/>
      <c r="R141" s="13"/>
      <c r="S141" s="13"/>
      <c r="T141" s="13"/>
      <c r="U141" s="13"/>
      <c r="V141" s="13"/>
      <c r="W141" s="47"/>
      <c r="Y141" s="271"/>
    </row>
    <row r="142" spans="6:25" ht="30" customHeight="1" x14ac:dyDescent="0.2">
      <c r="Q142" s="13"/>
      <c r="R142" s="13"/>
      <c r="S142" s="13"/>
      <c r="T142" s="13"/>
      <c r="U142" s="13"/>
      <c r="V142" s="13"/>
      <c r="W142" s="47"/>
      <c r="Y142" s="272"/>
    </row>
    <row r="143" spans="6:25" ht="30" customHeight="1" x14ac:dyDescent="0.2">
      <c r="Q143" s="13"/>
      <c r="R143" s="13"/>
      <c r="S143" s="13"/>
      <c r="T143" s="13"/>
      <c r="U143" s="13"/>
      <c r="V143" s="13"/>
      <c r="W143" s="47"/>
      <c r="Y143" s="271"/>
    </row>
    <row r="144" spans="6:25" ht="30" customHeight="1" x14ac:dyDescent="0.2">
      <c r="Q144" s="13"/>
      <c r="R144" s="13"/>
      <c r="S144" s="13"/>
      <c r="T144" s="13"/>
      <c r="U144" s="13"/>
      <c r="V144" s="13"/>
      <c r="W144" s="47"/>
      <c r="Y144" s="272"/>
    </row>
    <row r="145" spans="17:25" ht="30" customHeight="1" x14ac:dyDescent="0.2">
      <c r="Q145" s="13"/>
      <c r="R145" s="13"/>
      <c r="S145" s="13"/>
      <c r="T145" s="13"/>
      <c r="U145" s="13"/>
      <c r="V145" s="13"/>
      <c r="W145" s="47"/>
      <c r="Y145" s="272"/>
    </row>
    <row r="146" spans="17:25" ht="30" customHeight="1" x14ac:dyDescent="0.2">
      <c r="Q146" s="13"/>
      <c r="R146" s="13"/>
      <c r="S146" s="13"/>
      <c r="T146" s="13"/>
      <c r="U146" s="13"/>
      <c r="V146" s="13"/>
      <c r="W146" s="47"/>
    </row>
    <row r="147" spans="17:25" ht="30" customHeight="1" x14ac:dyDescent="0.2">
      <c r="Q147" s="13"/>
      <c r="R147" s="13"/>
      <c r="S147" s="13"/>
      <c r="T147" s="13"/>
      <c r="U147" s="13"/>
      <c r="V147" s="13"/>
      <c r="W147" s="47"/>
      <c r="Y147" s="272"/>
    </row>
    <row r="148" spans="17:25" ht="30" customHeight="1" x14ac:dyDescent="0.2">
      <c r="Q148" s="13"/>
      <c r="R148" s="13"/>
      <c r="S148" s="13"/>
      <c r="T148" s="13"/>
      <c r="U148" s="13"/>
      <c r="V148" s="13"/>
      <c r="W148" s="47"/>
      <c r="Y148" s="272"/>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7ivUmQ0/iwteSHhrOFesyV70u9HSy400y6mmVeRHcaaOy/80s5Zf53SyycoYCWV1iQYu+ntHUT3FhAnFRzy5/Q==" saltValue="VWywErUrYs5JajmacPQr1Q==" spinCount="100000" sheet="1" objects="1" scenarios="1"/>
  <autoFilter ref="A15:A280" xr:uid="{00000000-0009-0000-0000-000002000000}">
    <filterColumn colId="0" hiddenButton="1">
      <filters blank="1"/>
    </filterColumn>
  </autoFilter>
  <dataConsolidate/>
  <mergeCells count="93">
    <mergeCell ref="A70:S70"/>
    <mergeCell ref="N71:Q71"/>
    <mergeCell ref="A72:H72"/>
    <mergeCell ref="N72:Q72"/>
    <mergeCell ref="S72:T72"/>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O55:Q55"/>
    <mergeCell ref="O44:Q44"/>
    <mergeCell ref="O45:Q45"/>
    <mergeCell ref="O46:Q46"/>
    <mergeCell ref="O47:Q47"/>
    <mergeCell ref="O48:Q48"/>
    <mergeCell ref="O49:Q49"/>
    <mergeCell ref="O50:Q50"/>
    <mergeCell ref="O51:Q51"/>
    <mergeCell ref="O52:Q52"/>
    <mergeCell ref="O53:Q53"/>
    <mergeCell ref="O54:Q54"/>
    <mergeCell ref="O43:Q43"/>
    <mergeCell ref="O32:Q32"/>
    <mergeCell ref="O33:Q33"/>
    <mergeCell ref="O34:Q34"/>
    <mergeCell ref="O35:Q35"/>
    <mergeCell ref="O36:Q36"/>
    <mergeCell ref="O37:Q37"/>
    <mergeCell ref="O38:Q38"/>
    <mergeCell ref="O39:Q39"/>
    <mergeCell ref="O40:Q40"/>
    <mergeCell ref="O41:Q41"/>
    <mergeCell ref="O42:Q42"/>
    <mergeCell ref="O31:Q31"/>
    <mergeCell ref="O20:Q20"/>
    <mergeCell ref="O21:Q21"/>
    <mergeCell ref="O22:Q22"/>
    <mergeCell ref="O23:Q23"/>
    <mergeCell ref="O24:Q24"/>
    <mergeCell ref="O25:Q25"/>
    <mergeCell ref="O26:Q26"/>
    <mergeCell ref="O27:Q27"/>
    <mergeCell ref="O28:Q28"/>
    <mergeCell ref="O29:Q29"/>
    <mergeCell ref="O30:Q30"/>
    <mergeCell ref="O19:Q19"/>
    <mergeCell ref="A13:A14"/>
    <mergeCell ref="B13:E13"/>
    <mergeCell ref="G13:G14"/>
    <mergeCell ref="I13:L13"/>
    <mergeCell ref="M13:M14"/>
    <mergeCell ref="O13:Q14"/>
    <mergeCell ref="O15:Q15"/>
    <mergeCell ref="O16:Q16"/>
    <mergeCell ref="O17:Q17"/>
    <mergeCell ref="O18:Q18"/>
    <mergeCell ref="S8:U9"/>
    <mergeCell ref="A11:F12"/>
    <mergeCell ref="L11:M11"/>
    <mergeCell ref="N11:O11"/>
    <mergeCell ref="Q11:S11"/>
    <mergeCell ref="T11:U13"/>
    <mergeCell ref="L12:M12"/>
    <mergeCell ref="N12:O12"/>
    <mergeCell ref="Q12:S12"/>
    <mergeCell ref="S13:S14"/>
    <mergeCell ref="G11:H12"/>
    <mergeCell ref="A5:C5"/>
    <mergeCell ref="A6:C6"/>
    <mergeCell ref="S6:U7"/>
    <mergeCell ref="L7:O7"/>
    <mergeCell ref="A2:Q2"/>
    <mergeCell ref="S2:U2"/>
    <mergeCell ref="A3:Q3"/>
    <mergeCell ref="S3:U5"/>
    <mergeCell ref="D5:G5"/>
    <mergeCell ref="H5:K5"/>
    <mergeCell ref="L5:O5"/>
    <mergeCell ref="P5:Q5"/>
    <mergeCell ref="D6:G6"/>
    <mergeCell ref="H6:K6"/>
    <mergeCell ref="L6:O6"/>
    <mergeCell ref="P6:Q6"/>
  </mergeCells>
  <conditionalFormatting sqref="O16:O25 O28:O63">
    <cfRule type="expression" dxfId="483" priority="54">
      <formula>$AA16="TRUE"</formula>
    </cfRule>
  </conditionalFormatting>
  <conditionalFormatting sqref="O15">
    <cfRule type="expression" dxfId="482" priority="59">
      <formula>$AA15="TRUE"</formula>
    </cfRule>
  </conditionalFormatting>
  <conditionalFormatting sqref="O27">
    <cfRule type="expression" dxfId="481" priority="57">
      <formula>$AA27="TRUE"</formula>
    </cfRule>
  </conditionalFormatting>
  <conditionalFormatting sqref="O26">
    <cfRule type="expression" dxfId="480" priority="55">
      <formula>$AA26="TRUE"</formula>
    </cfRule>
  </conditionalFormatting>
  <conditionalFormatting sqref="L7:O7">
    <cfRule type="expression" dxfId="479" priority="44">
      <formula>OR($L$6="",$L$6="Child Support Commissioner",$L$6="Attorney",$L$6="Clerk",$L$6="Courtroom Bailiff",$L$6="Court Reporter",$L$6="Court Interpreter",$L$6="Judicial Secretary",$L$6="Manager/Supervisor")</formula>
    </cfRule>
    <cfRule type="expression" dxfId="478" priority="52">
      <formula>$L$6="Other (please specify below)"</formula>
    </cfRule>
  </conditionalFormatting>
  <conditionalFormatting sqref="A17:S17">
    <cfRule type="expression" dxfId="477" priority="91">
      <formula>$X$17=TRUE</formula>
    </cfRule>
  </conditionalFormatting>
  <conditionalFormatting sqref="A63:S63">
    <cfRule type="expression" dxfId="476" priority="90">
      <formula>$X$63=TRUE</formula>
    </cfRule>
  </conditionalFormatting>
  <conditionalFormatting sqref="A62:S62">
    <cfRule type="expression" dxfId="475" priority="82">
      <formula>$X$62=TRUE</formula>
    </cfRule>
  </conditionalFormatting>
  <conditionalFormatting sqref="A61:S61">
    <cfRule type="expression" dxfId="474" priority="84">
      <formula>$X$61=TRUE</formula>
    </cfRule>
  </conditionalFormatting>
  <conditionalFormatting sqref="A60:S60">
    <cfRule type="expression" dxfId="473" priority="88">
      <formula>$X$60=TRUE</formula>
    </cfRule>
  </conditionalFormatting>
  <conditionalFormatting sqref="A59:S59">
    <cfRule type="expression" dxfId="472" priority="87">
      <formula>$X$59=TRUE</formula>
    </cfRule>
  </conditionalFormatting>
  <conditionalFormatting sqref="A58:S58">
    <cfRule type="expression" dxfId="471" priority="85">
      <formula>$X$58=TRUE</formula>
    </cfRule>
  </conditionalFormatting>
  <conditionalFormatting sqref="A57:S57">
    <cfRule type="expression" dxfId="470" priority="77">
      <formula>$X$57=TRUE</formula>
    </cfRule>
  </conditionalFormatting>
  <conditionalFormatting sqref="A56:S56">
    <cfRule type="expression" dxfId="469" priority="78">
      <formula>$X$56=TRUE</formula>
    </cfRule>
  </conditionalFormatting>
  <conditionalFormatting sqref="A55:S55">
    <cfRule type="expression" dxfId="468" priority="79">
      <formula>$X$55=TRUE</formula>
    </cfRule>
  </conditionalFormatting>
  <conditionalFormatting sqref="A54:S54">
    <cfRule type="expression" dxfId="467" priority="80">
      <formula>$X$54=TRUE</formula>
    </cfRule>
  </conditionalFormatting>
  <conditionalFormatting sqref="A53:S53">
    <cfRule type="expression" dxfId="466" priority="81">
      <formula>$X$53=TRUE</formula>
    </cfRule>
  </conditionalFormatting>
  <conditionalFormatting sqref="A52:S52">
    <cfRule type="expression" dxfId="465" priority="86">
      <formula>$X$52=TRUE</formula>
    </cfRule>
  </conditionalFormatting>
  <conditionalFormatting sqref="A51:S51">
    <cfRule type="expression" dxfId="464" priority="100">
      <formula>$X$51=TRUE</formula>
    </cfRule>
  </conditionalFormatting>
  <conditionalFormatting sqref="A50:S50">
    <cfRule type="expression" dxfId="463" priority="89">
      <formula>$X$50=TRUE</formula>
    </cfRule>
  </conditionalFormatting>
  <conditionalFormatting sqref="A49:S49">
    <cfRule type="expression" dxfId="462" priority="92">
      <formula>$X$49=TRUE</formula>
    </cfRule>
  </conditionalFormatting>
  <conditionalFormatting sqref="A48:S48">
    <cfRule type="expression" dxfId="461" priority="93">
      <formula>$X$48=TRUE</formula>
    </cfRule>
  </conditionalFormatting>
  <conditionalFormatting sqref="A47:S47">
    <cfRule type="expression" dxfId="460" priority="94">
      <formula>$X$47=TRUE</formula>
    </cfRule>
  </conditionalFormatting>
  <conditionalFormatting sqref="A46:S46">
    <cfRule type="expression" dxfId="459" priority="95">
      <formula>$X$46=TRUE</formula>
    </cfRule>
  </conditionalFormatting>
  <conditionalFormatting sqref="A45:S45">
    <cfRule type="expression" dxfId="458" priority="96">
      <formula>$X$45=TRUE</formula>
    </cfRule>
  </conditionalFormatting>
  <conditionalFormatting sqref="A44:S44">
    <cfRule type="expression" dxfId="457" priority="97">
      <formula>$X$44=TRUE</formula>
    </cfRule>
  </conditionalFormatting>
  <conditionalFormatting sqref="A43:S43">
    <cfRule type="expression" dxfId="456" priority="98">
      <formula>$X$43=TRUE</formula>
    </cfRule>
  </conditionalFormatting>
  <conditionalFormatting sqref="A42:S42">
    <cfRule type="expression" dxfId="455" priority="99">
      <formula>$X$42=TRUE</formula>
    </cfRule>
  </conditionalFormatting>
  <conditionalFormatting sqref="A41:S41">
    <cfRule type="expression" dxfId="454" priority="106">
      <formula>$X$41=TRUE</formula>
    </cfRule>
  </conditionalFormatting>
  <conditionalFormatting sqref="A40:S40">
    <cfRule type="expression" dxfId="453" priority="108">
      <formula>$X$40=TRUE</formula>
    </cfRule>
  </conditionalFormatting>
  <conditionalFormatting sqref="A39:S39">
    <cfRule type="expression" dxfId="452" priority="107">
      <formula>$X$39=TRUE</formula>
    </cfRule>
  </conditionalFormatting>
  <conditionalFormatting sqref="A32:S32">
    <cfRule type="expression" dxfId="451" priority="118">
      <formula>$X$32=TRUE</formula>
    </cfRule>
  </conditionalFormatting>
  <conditionalFormatting sqref="A33:S33">
    <cfRule type="expression" dxfId="450" priority="119">
      <formula>$X$33=TRUE</formula>
    </cfRule>
  </conditionalFormatting>
  <conditionalFormatting sqref="A34:S34">
    <cfRule type="expression" dxfId="449" priority="121">
      <formula>$X$34=TRUE</formula>
    </cfRule>
  </conditionalFormatting>
  <conditionalFormatting sqref="A36:S36">
    <cfRule type="expression" dxfId="448" priority="123">
      <formula>$X$36=TRUE</formula>
    </cfRule>
  </conditionalFormatting>
  <conditionalFormatting sqref="A37:S37">
    <cfRule type="expression" dxfId="447" priority="120">
      <formula>$X$37=TRUE</formula>
    </cfRule>
  </conditionalFormatting>
  <conditionalFormatting sqref="A38:S38">
    <cfRule type="expression" dxfId="446" priority="124">
      <formula>$X$38=TRUE</formula>
    </cfRule>
  </conditionalFormatting>
  <conditionalFormatting sqref="A16:S16">
    <cfRule type="expression" dxfId="445" priority="83">
      <formula>$X$16=TRUE</formula>
    </cfRule>
  </conditionalFormatting>
  <conditionalFormatting sqref="A35:S35">
    <cfRule type="expression" dxfId="444" priority="125">
      <formula>$X$35=TRUE</formula>
    </cfRule>
  </conditionalFormatting>
  <conditionalFormatting sqref="A15:S15">
    <cfRule type="expression" dxfId="443" priority="101">
      <formula>$X$15=TRUE</formula>
    </cfRule>
  </conditionalFormatting>
  <conditionalFormatting sqref="A18:S18">
    <cfRule type="expression" dxfId="442" priority="109">
      <formula>$X$18=TRUE</formula>
    </cfRule>
  </conditionalFormatting>
  <conditionalFormatting sqref="A19:S19">
    <cfRule type="expression" dxfId="441" priority="114">
      <formula>$X$19=TRUE</formula>
    </cfRule>
  </conditionalFormatting>
  <conditionalFormatting sqref="A22:S22">
    <cfRule type="expression" dxfId="440" priority="112">
      <formula>$X$22=TRUE</formula>
    </cfRule>
  </conditionalFormatting>
  <conditionalFormatting sqref="A23:S23">
    <cfRule type="expression" dxfId="439" priority="115">
      <formula>$X$23=TRUE</formula>
    </cfRule>
  </conditionalFormatting>
  <conditionalFormatting sqref="A24:S24">
    <cfRule type="expression" dxfId="438" priority="116">
      <formula>$X$24=TRUE</formula>
    </cfRule>
  </conditionalFormatting>
  <conditionalFormatting sqref="A25:S25">
    <cfRule type="expression" dxfId="437" priority="117">
      <formula>$X$25=TRUE</formula>
    </cfRule>
  </conditionalFormatting>
  <conditionalFormatting sqref="A26:S26">
    <cfRule type="expression" dxfId="436" priority="105">
      <formula>$X$26=TRUE</formula>
    </cfRule>
  </conditionalFormatting>
  <conditionalFormatting sqref="A27:S27">
    <cfRule type="expression" dxfId="435" priority="104">
      <formula>$X$27=TRUE</formula>
    </cfRule>
  </conditionalFormatting>
  <conditionalFormatting sqref="A28:S28">
    <cfRule type="expression" dxfId="434" priority="113">
      <formula>$X$28=TRUE</formula>
    </cfRule>
  </conditionalFormatting>
  <conditionalFormatting sqref="A30:S30">
    <cfRule type="expression" dxfId="433" priority="122">
      <formula>$X$30=TRUE</formula>
    </cfRule>
  </conditionalFormatting>
  <conditionalFormatting sqref="A31:S31">
    <cfRule type="expression" dxfId="432" priority="102">
      <formula>$X$31=TRUE</formula>
    </cfRule>
  </conditionalFormatting>
  <conditionalFormatting sqref="A29:S29">
    <cfRule type="expression" dxfId="431" priority="103">
      <formula>$X$29=TRUE</formula>
    </cfRule>
  </conditionalFormatting>
  <conditionalFormatting sqref="S15:S63">
    <cfRule type="expression" dxfId="430" priority="53">
      <formula>SUM(B15:M15)&gt;15</formula>
    </cfRule>
  </conditionalFormatting>
  <conditionalFormatting sqref="A20:S20">
    <cfRule type="expression" dxfId="429" priority="110">
      <formula>$X$20=TRUE</formula>
    </cfRule>
  </conditionalFormatting>
  <conditionalFormatting sqref="A21:S21">
    <cfRule type="expression" dxfId="428" priority="111">
      <formula>$X$21=TRUE</formula>
    </cfRule>
  </conditionalFormatting>
  <conditionalFormatting sqref="A15:S63">
    <cfRule type="expression" dxfId="427" priority="126">
      <formula>$O15="LUNCH"</formula>
    </cfRule>
  </conditionalFormatting>
  <conditionalFormatting sqref="G15:G64">
    <cfRule type="expression" dxfId="426" priority="43">
      <formula>AND($Y$16=TRUE,$G$11="All-Day Non IV-D Services")</formula>
    </cfRule>
  </conditionalFormatting>
  <conditionalFormatting sqref="I15:I64">
    <cfRule type="expression" dxfId="425" priority="42">
      <formula>AND($Y$16=TRUE,$G$11="All-Day PTO")</formula>
    </cfRule>
  </conditionalFormatting>
  <conditionalFormatting sqref="K15:K64">
    <cfRule type="expression" dxfId="424" priority="41">
      <formula>AND($Y$16=TRUE,$G$11="All-Day Sick")</formula>
    </cfRule>
  </conditionalFormatting>
  <conditionalFormatting sqref="L15:L64">
    <cfRule type="expression" dxfId="423" priority="40">
      <formula>AND($Y$16=TRUE,$G$11="All-Day VTO")</formula>
    </cfRule>
  </conditionalFormatting>
  <conditionalFormatting sqref="J15:J64">
    <cfRule type="expression" dxfId="422" priority="1">
      <formula>AND($Y$16=TRUE,$G$11="All-Day ATO")</formula>
    </cfRule>
  </conditionalFormatting>
  <dataValidations xWindow="106" yWindow="562" count="29">
    <dataValidation allowBlank="1" showInputMessage="1" showErrorMessage="1" prompt="General court administrative duties that cannot be directly attributed to any one program, such as attending a meeting regarding courthouse security." sqref="H13:H14" xr:uid="{EB42E579-EE71-475C-BAA6-6BD6431B536F}"/>
    <dataValidation type="whole" allowBlank="1" showInputMessage="1" showErrorMessage="1" errorTitle="Error" error="Please enter a number between 1-15." sqref="B15:M63" xr:uid="{95FEE17A-1F38-4044-9430-EF731678FE54}">
      <formula1>1</formula1>
      <formula2>15</formula2>
    </dataValidation>
    <dataValidation type="list" allowBlank="1" showInputMessage="1" showErrorMessage="1" prompt="Select your JOB CLASSIFCATION from the drop-down list." sqref="L6:O6" xr:uid="{F66B423A-2248-4461-938C-AD6FC789B3B4}">
      <formula1>$M$122:$M$130</formula1>
    </dataValidation>
    <dataValidation allowBlank="1" showInputMessage="1" showErrorMessage="1" prompt="ENTER start time." sqref="L11" xr:uid="{3044D99D-AE5E-417C-B0C7-10B199A423B5}"/>
    <dataValidation allowBlank="1" showInputMessage="1" showErrorMessage="1" prompt="Only include paid break time (i.e. 15-minute breaks); do not include your lunch break if you are not paid for this time." sqref="M13" xr:uid="{17922C82-C80B-46D9-96AC-31B756192989}"/>
    <dataValidation allowBlank="1" showInputMessage="1" showErrorMessage="1" prompt="Unpaid time off, such as work furlough." sqref="L14" xr:uid="{7F62C64C-ABBC-4376-A683-3D87ACB020CF}"/>
    <dataValidation allowBlank="1" showInputMessage="1" showErrorMessage="1" prompt="Personal or family sick leave." sqref="K14" xr:uid="{D72D17CB-1B07-4041-91C3-1D0FA2B69D1B}"/>
    <dataValidation allowBlank="1" showInputMessage="1" showErrorMessage="1" prompt="Time off paid by the court, such as vacation, personal or floating holiday, jury duty, military leave, etc." sqref="I14" xr:uid="{2628298C-6289-42FE-8C19-D9A46990F1AB}"/>
    <dataValidation allowBlank="1" showInputMessage="1" showErrorMessage="1" prompt="All other self-help assistance with non-IV-D issues, such as: Family Law (custody, visitation, divorce, etc.); Restraining Orders; Small Claims info; Civil name-change; Landlord-Tenant, etc." sqref="G13" xr:uid="{DE540CC4-900C-4886-81DF-732529ED9B15}"/>
    <dataValidation allowBlank="1" showInputMessage="1" showErrorMessage="1" prompt="Training related to IV-D issues, such as the annual AB 1058 conference." sqref="F14" xr:uid="{3F8BD9BD-3412-4C3E-A70A-92FFF12074BF}"/>
    <dataValidation allowBlank="1" showInputMessage="1" showErrorMessage="1" prompt="Administrative work related to IV-D issues, such as tracking time." sqref="E14" xr:uid="{8342D22F-7ACB-43BE-9492-3E655F20D0DA}"/>
    <dataValidation allowBlank="1" showInputMessage="1" showErrorMessage="1" prompt="Work done before and after a hearing and other work connected to a IV-D case related to child support, spousal support, parentage, health insurance or license release." sqref="D14" xr:uid="{CD070E81-E11A-466E-8728-CA2444AA0223}"/>
    <dataValidation allowBlank="1" showInputMessage="1" showErrorMessage="1" prompt="Work performed during a hearing in a IV-D case related to child support, spousal support, parentage, health insurance or license release." sqref="B14:C14" xr:uid="{BF2373B8-5D67-490F-85F7-51175D6C93EC}"/>
    <dataValidation type="list" allowBlank="1" showInputMessage="1" showErrorMessage="1" prompt="Select your work type from the drop-down list." sqref="P6" xr:uid="{A15E2383-928B-4911-837C-7CAB80EEC6CD}">
      <formula1>$Z$16:$Z$17</formula1>
    </dataValidation>
    <dataValidation allowBlank="1" showErrorMessage="1" prompt="ENTER time spent on overtime. Overtime needs prior approval from AB 1058 program manager.  " sqref="N13" xr:uid="{DC244C98-B58E-4FDD-A108-27CDD0DCBF5F}"/>
    <dataValidation allowBlank="1" showInputMessage="1" showErrorMessage="1" prompt="ENTER end time. " sqref="L12 P12" xr:uid="{681E2613-C7AA-469D-AADA-C5127FAC4C0C}"/>
    <dataValidation allowBlank="1" showInputMessage="1" showErrorMessage="1" prompt="ERROR message if less/more than 15 mins. " sqref="V13" xr:uid="{BE6B11CF-5BFD-4DD0-B946-3205A03C332D}"/>
    <dataValidation allowBlank="1" showInputMessage="1" showErrorMessage="1" prompt="ENTER time spent on IV-D service(s). See TYPE KEY above for reference. " sqref="B13:C13 F13" xr:uid="{4D93C14A-4E31-41C1-BB25-30A2A08F8E94}"/>
    <dataValidation allowBlank="1" showInputMessage="1" showErrorMessage="1" prompt="15 mins MAX." sqref="S13" xr:uid="{68EA9490-3AE9-44FE-909E-47597478D95C}"/>
    <dataValidation allowBlank="1" showInputMessage="1" showErrorMessage="1" prompt="ENTER additional info, as needed. " sqref="O13" xr:uid="{49C7B974-C9AB-4E0E-9C13-D440ED736C43}"/>
    <dataValidation allowBlank="1" showInputMessage="1" showErrorMessage="1" prompt="ENTER time used whether Paid Time Off or Voluntary Time Off.  " sqref="I13:J13" xr:uid="{9AD55E07-E60F-4E69-84F6-ED516682DD9C}"/>
    <dataValidation allowBlank="1" showInputMessage="1" showErrorMessage="1" prompt="Navigation link to Class List worksheet" sqref="Q12:R12" xr:uid="{CE7D7EBB-4879-49D9-BBF2-BF5272BB939A}"/>
    <dataValidation allowBlank="1" prompt="ENTER today's date." sqref="A7" xr:uid="{5CCC0BDE-B412-435B-BB87-623E5AD9DAD9}"/>
    <dataValidation allowBlank="1" showInputMessage="1" showErrorMessage="1" prompt="Schedule start time determined by the time entered in cell G2" sqref="A15" xr:uid="{4E3A69CF-C824-472B-8054-9C29B136FD52}"/>
    <dataValidation allowBlank="1" sqref="E7:G7" xr:uid="{EE3D951B-0491-4AED-AE1E-2681708273E5}"/>
    <dataValidation type="list" allowBlank="1" showInputMessage="1" showErrorMessage="1" sqref="G11:H12" xr:uid="{3ED93FB5-4946-44FF-A51A-A7B95CA3D5FC}">
      <formula1>$S$122:$S$128</formula1>
    </dataValidation>
    <dataValidation allowBlank="1" showInputMessage="1" showErrorMessage="1" prompt="Administrative time off paid by the court, such as for judicial holidays." sqref="J14" xr:uid="{F6820A69-BF99-412E-97E6-6594AF544677}"/>
    <dataValidation type="list" allowBlank="1" showInputMessage="1" showErrorMessage="1" prompt="Select your COUNTY from the drop-down list." sqref="H6:K6" xr:uid="{B2190B7E-E7C2-4DD3-8134-5A05466A500D}">
      <formula1>$Y$92:$Y$94</formula1>
    </dataValidation>
    <dataValidation type="date" allowBlank="1" showInputMessage="1" showErrorMessage="1" errorTitle="Error" error="Please Enter a Date Between July 2024 - June 2025" prompt="ENTER first date of reporting period." sqref="A6:C6" xr:uid="{02E87774-317B-4436-8BE6-9BB4BE617170}">
      <formula1>45474</formula1>
      <formula2>45838</formula2>
    </dataValidation>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13</xdr:col>
                    <xdr:colOff>142875</xdr:colOff>
                    <xdr:row>14</xdr:row>
                    <xdr:rowOff>180975</xdr:rowOff>
                  </from>
                  <to>
                    <xdr:col>14</xdr:col>
                    <xdr:colOff>104775</xdr:colOff>
                    <xdr:row>16</xdr:row>
                    <xdr:rowOff>28575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13</xdr:col>
                    <xdr:colOff>142875</xdr:colOff>
                    <xdr:row>26</xdr:row>
                    <xdr:rowOff>180975</xdr:rowOff>
                  </from>
                  <to>
                    <xdr:col>14</xdr:col>
                    <xdr:colOff>114300</xdr:colOff>
                    <xdr:row>28</xdr:row>
                    <xdr:rowOff>9525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13</xdr:col>
                    <xdr:colOff>142875</xdr:colOff>
                    <xdr:row>27</xdr:row>
                    <xdr:rowOff>180975</xdr:rowOff>
                  </from>
                  <to>
                    <xdr:col>14</xdr:col>
                    <xdr:colOff>114300</xdr:colOff>
                    <xdr:row>29</xdr:row>
                    <xdr:rowOff>28575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13</xdr:col>
                    <xdr:colOff>142875</xdr:colOff>
                    <xdr:row>28</xdr:row>
                    <xdr:rowOff>180975</xdr:rowOff>
                  </from>
                  <to>
                    <xdr:col>14</xdr:col>
                    <xdr:colOff>114300</xdr:colOff>
                    <xdr:row>30</xdr:row>
                    <xdr:rowOff>28575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13</xdr:col>
                    <xdr:colOff>142875</xdr:colOff>
                    <xdr:row>29</xdr:row>
                    <xdr:rowOff>180975</xdr:rowOff>
                  </from>
                  <to>
                    <xdr:col>14</xdr:col>
                    <xdr:colOff>114300</xdr:colOff>
                    <xdr:row>31</xdr:row>
                    <xdr:rowOff>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13</xdr:col>
                    <xdr:colOff>142875</xdr:colOff>
                    <xdr:row>30</xdr:row>
                    <xdr:rowOff>180975</xdr:rowOff>
                  </from>
                  <to>
                    <xdr:col>14</xdr:col>
                    <xdr:colOff>114300</xdr:colOff>
                    <xdr:row>32</xdr:row>
                    <xdr:rowOff>9525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13</xdr:col>
                    <xdr:colOff>142875</xdr:colOff>
                    <xdr:row>31</xdr:row>
                    <xdr:rowOff>180975</xdr:rowOff>
                  </from>
                  <to>
                    <xdr:col>14</xdr:col>
                    <xdr:colOff>114300</xdr:colOff>
                    <xdr:row>33</xdr:row>
                    <xdr:rowOff>28575</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13</xdr:col>
                    <xdr:colOff>142875</xdr:colOff>
                    <xdr:row>32</xdr:row>
                    <xdr:rowOff>180975</xdr:rowOff>
                  </from>
                  <to>
                    <xdr:col>14</xdr:col>
                    <xdr:colOff>114300</xdr:colOff>
                    <xdr:row>34</xdr:row>
                    <xdr:rowOff>28575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13</xdr:col>
                    <xdr:colOff>142875</xdr:colOff>
                    <xdr:row>33</xdr:row>
                    <xdr:rowOff>180975</xdr:rowOff>
                  </from>
                  <to>
                    <xdr:col>14</xdr:col>
                    <xdr:colOff>114300</xdr:colOff>
                    <xdr:row>35</xdr:row>
                    <xdr:rowOff>28575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13</xdr:col>
                    <xdr:colOff>142875</xdr:colOff>
                    <xdr:row>34</xdr:row>
                    <xdr:rowOff>180975</xdr:rowOff>
                  </from>
                  <to>
                    <xdr:col>14</xdr:col>
                    <xdr:colOff>114300</xdr:colOff>
                    <xdr:row>36</xdr:row>
                    <xdr:rowOff>28575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13</xdr:col>
                    <xdr:colOff>142875</xdr:colOff>
                    <xdr:row>35</xdr:row>
                    <xdr:rowOff>180975</xdr:rowOff>
                  </from>
                  <to>
                    <xdr:col>14</xdr:col>
                    <xdr:colOff>114300</xdr:colOff>
                    <xdr:row>37</xdr:row>
                    <xdr:rowOff>28575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13</xdr:col>
                    <xdr:colOff>142875</xdr:colOff>
                    <xdr:row>36</xdr:row>
                    <xdr:rowOff>180975</xdr:rowOff>
                  </from>
                  <to>
                    <xdr:col>14</xdr:col>
                    <xdr:colOff>123825</xdr:colOff>
                    <xdr:row>38</xdr:row>
                    <xdr:rowOff>28575</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13</xdr:col>
                    <xdr:colOff>142875</xdr:colOff>
                    <xdr:row>37</xdr:row>
                    <xdr:rowOff>180975</xdr:rowOff>
                  </from>
                  <to>
                    <xdr:col>14</xdr:col>
                    <xdr:colOff>123825</xdr:colOff>
                    <xdr:row>39</xdr:row>
                    <xdr:rowOff>28575</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13</xdr:col>
                    <xdr:colOff>142875</xdr:colOff>
                    <xdr:row>38</xdr:row>
                    <xdr:rowOff>180975</xdr:rowOff>
                  </from>
                  <to>
                    <xdr:col>14</xdr:col>
                    <xdr:colOff>123825</xdr:colOff>
                    <xdr:row>40</xdr:row>
                    <xdr:rowOff>28575</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13</xdr:col>
                    <xdr:colOff>142875</xdr:colOff>
                    <xdr:row>39</xdr:row>
                    <xdr:rowOff>180975</xdr:rowOff>
                  </from>
                  <to>
                    <xdr:col>14</xdr:col>
                    <xdr:colOff>123825</xdr:colOff>
                    <xdr:row>41</xdr:row>
                    <xdr:rowOff>28575</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13</xdr:col>
                    <xdr:colOff>142875</xdr:colOff>
                    <xdr:row>40</xdr:row>
                    <xdr:rowOff>180975</xdr:rowOff>
                  </from>
                  <to>
                    <xdr:col>14</xdr:col>
                    <xdr:colOff>123825</xdr:colOff>
                    <xdr:row>42</xdr:row>
                    <xdr:rowOff>28575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13</xdr:col>
                    <xdr:colOff>142875</xdr:colOff>
                    <xdr:row>41</xdr:row>
                    <xdr:rowOff>180975</xdr:rowOff>
                  </from>
                  <to>
                    <xdr:col>14</xdr:col>
                    <xdr:colOff>123825</xdr:colOff>
                    <xdr:row>43</xdr:row>
                    <xdr:rowOff>28575</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13</xdr:col>
                    <xdr:colOff>142875</xdr:colOff>
                    <xdr:row>42</xdr:row>
                    <xdr:rowOff>180975</xdr:rowOff>
                  </from>
                  <to>
                    <xdr:col>14</xdr:col>
                    <xdr:colOff>123825</xdr:colOff>
                    <xdr:row>44</xdr:row>
                    <xdr:rowOff>28575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13</xdr:col>
                    <xdr:colOff>142875</xdr:colOff>
                    <xdr:row>43</xdr:row>
                    <xdr:rowOff>180975</xdr:rowOff>
                  </from>
                  <to>
                    <xdr:col>14</xdr:col>
                    <xdr:colOff>123825</xdr:colOff>
                    <xdr:row>45</xdr:row>
                    <xdr:rowOff>28575</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13</xdr:col>
                    <xdr:colOff>142875</xdr:colOff>
                    <xdr:row>44</xdr:row>
                    <xdr:rowOff>180975</xdr:rowOff>
                  </from>
                  <to>
                    <xdr:col>14</xdr:col>
                    <xdr:colOff>123825</xdr:colOff>
                    <xdr:row>46</xdr:row>
                    <xdr:rowOff>28575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13</xdr:col>
                    <xdr:colOff>142875</xdr:colOff>
                    <xdr:row>45</xdr:row>
                    <xdr:rowOff>180975</xdr:rowOff>
                  </from>
                  <to>
                    <xdr:col>14</xdr:col>
                    <xdr:colOff>123825</xdr:colOff>
                    <xdr:row>47</xdr:row>
                    <xdr:rowOff>28575</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13</xdr:col>
                    <xdr:colOff>142875</xdr:colOff>
                    <xdr:row>46</xdr:row>
                    <xdr:rowOff>180975</xdr:rowOff>
                  </from>
                  <to>
                    <xdr:col>14</xdr:col>
                    <xdr:colOff>123825</xdr:colOff>
                    <xdr:row>48</xdr:row>
                    <xdr:rowOff>28575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13</xdr:col>
                    <xdr:colOff>142875</xdr:colOff>
                    <xdr:row>47</xdr:row>
                    <xdr:rowOff>180975</xdr:rowOff>
                  </from>
                  <to>
                    <xdr:col>14</xdr:col>
                    <xdr:colOff>123825</xdr:colOff>
                    <xdr:row>49</xdr:row>
                    <xdr:rowOff>28575</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13</xdr:col>
                    <xdr:colOff>142875</xdr:colOff>
                    <xdr:row>48</xdr:row>
                    <xdr:rowOff>180975</xdr:rowOff>
                  </from>
                  <to>
                    <xdr:col>14</xdr:col>
                    <xdr:colOff>114300</xdr:colOff>
                    <xdr:row>50</xdr:row>
                    <xdr:rowOff>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13</xdr:col>
                    <xdr:colOff>142875</xdr:colOff>
                    <xdr:row>49</xdr:row>
                    <xdr:rowOff>180975</xdr:rowOff>
                  </from>
                  <to>
                    <xdr:col>14</xdr:col>
                    <xdr:colOff>114300</xdr:colOff>
                    <xdr:row>51</xdr:row>
                    <xdr:rowOff>28575</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13</xdr:col>
                    <xdr:colOff>142875</xdr:colOff>
                    <xdr:row>50</xdr:row>
                    <xdr:rowOff>180975</xdr:rowOff>
                  </from>
                  <to>
                    <xdr:col>14</xdr:col>
                    <xdr:colOff>114300</xdr:colOff>
                    <xdr:row>52</xdr:row>
                    <xdr:rowOff>28575</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13</xdr:col>
                    <xdr:colOff>142875</xdr:colOff>
                    <xdr:row>51</xdr:row>
                    <xdr:rowOff>180975</xdr:rowOff>
                  </from>
                  <to>
                    <xdr:col>14</xdr:col>
                    <xdr:colOff>114300</xdr:colOff>
                    <xdr:row>53</xdr:row>
                    <xdr:rowOff>28575</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13</xdr:col>
                    <xdr:colOff>142875</xdr:colOff>
                    <xdr:row>52</xdr:row>
                    <xdr:rowOff>180975</xdr:rowOff>
                  </from>
                  <to>
                    <xdr:col>14</xdr:col>
                    <xdr:colOff>114300</xdr:colOff>
                    <xdr:row>54</xdr:row>
                    <xdr:rowOff>28575</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13</xdr:col>
                    <xdr:colOff>142875</xdr:colOff>
                    <xdr:row>53</xdr:row>
                    <xdr:rowOff>180975</xdr:rowOff>
                  </from>
                  <to>
                    <xdr:col>14</xdr:col>
                    <xdr:colOff>104775</xdr:colOff>
                    <xdr:row>55</xdr:row>
                    <xdr:rowOff>28575</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13</xdr:col>
                    <xdr:colOff>142875</xdr:colOff>
                    <xdr:row>54</xdr:row>
                    <xdr:rowOff>180975</xdr:rowOff>
                  </from>
                  <to>
                    <xdr:col>14</xdr:col>
                    <xdr:colOff>123825</xdr:colOff>
                    <xdr:row>56</xdr:row>
                    <xdr:rowOff>28575</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13</xdr:col>
                    <xdr:colOff>142875</xdr:colOff>
                    <xdr:row>55</xdr:row>
                    <xdr:rowOff>180975</xdr:rowOff>
                  </from>
                  <to>
                    <xdr:col>14</xdr:col>
                    <xdr:colOff>123825</xdr:colOff>
                    <xdr:row>57</xdr:row>
                    <xdr:rowOff>28575</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13</xdr:col>
                    <xdr:colOff>142875</xdr:colOff>
                    <xdr:row>56</xdr:row>
                    <xdr:rowOff>180975</xdr:rowOff>
                  </from>
                  <to>
                    <xdr:col>14</xdr:col>
                    <xdr:colOff>114300</xdr:colOff>
                    <xdr:row>58</xdr:row>
                    <xdr:rowOff>28575</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13</xdr:col>
                    <xdr:colOff>142875</xdr:colOff>
                    <xdr:row>57</xdr:row>
                    <xdr:rowOff>180975</xdr:rowOff>
                  </from>
                  <to>
                    <xdr:col>14</xdr:col>
                    <xdr:colOff>114300</xdr:colOff>
                    <xdr:row>59</xdr:row>
                    <xdr:rowOff>28575</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13</xdr:col>
                    <xdr:colOff>142875</xdr:colOff>
                    <xdr:row>58</xdr:row>
                    <xdr:rowOff>180975</xdr:rowOff>
                  </from>
                  <to>
                    <xdr:col>14</xdr:col>
                    <xdr:colOff>114300</xdr:colOff>
                    <xdr:row>60</xdr:row>
                    <xdr:rowOff>28575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13</xdr:col>
                    <xdr:colOff>142875</xdr:colOff>
                    <xdr:row>59</xdr:row>
                    <xdr:rowOff>180975</xdr:rowOff>
                  </from>
                  <to>
                    <xdr:col>14</xdr:col>
                    <xdr:colOff>114300</xdr:colOff>
                    <xdr:row>61</xdr:row>
                    <xdr:rowOff>28575</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from>
                    <xdr:col>13</xdr:col>
                    <xdr:colOff>142875</xdr:colOff>
                    <xdr:row>60</xdr:row>
                    <xdr:rowOff>180975</xdr:rowOff>
                  </from>
                  <to>
                    <xdr:col>14</xdr:col>
                    <xdr:colOff>114300</xdr:colOff>
                    <xdr:row>62</xdr:row>
                    <xdr:rowOff>28575</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from>
                    <xdr:col>13</xdr:col>
                    <xdr:colOff>142875</xdr:colOff>
                    <xdr:row>15</xdr:row>
                    <xdr:rowOff>180975</xdr:rowOff>
                  </from>
                  <to>
                    <xdr:col>14</xdr:col>
                    <xdr:colOff>104775</xdr:colOff>
                    <xdr:row>17</xdr:row>
                    <xdr:rowOff>28575</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from>
                    <xdr:col>13</xdr:col>
                    <xdr:colOff>142875</xdr:colOff>
                    <xdr:row>16</xdr:row>
                    <xdr:rowOff>180975</xdr:rowOff>
                  </from>
                  <to>
                    <xdr:col>14</xdr:col>
                    <xdr:colOff>104775</xdr:colOff>
                    <xdr:row>18</xdr:row>
                    <xdr:rowOff>28575</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from>
                    <xdr:col>13</xdr:col>
                    <xdr:colOff>142875</xdr:colOff>
                    <xdr:row>17</xdr:row>
                    <xdr:rowOff>180975</xdr:rowOff>
                  </from>
                  <to>
                    <xdr:col>14</xdr:col>
                    <xdr:colOff>104775</xdr:colOff>
                    <xdr:row>19</xdr:row>
                    <xdr:rowOff>28575</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from>
                    <xdr:col>13</xdr:col>
                    <xdr:colOff>142875</xdr:colOff>
                    <xdr:row>18</xdr:row>
                    <xdr:rowOff>180975</xdr:rowOff>
                  </from>
                  <to>
                    <xdr:col>14</xdr:col>
                    <xdr:colOff>104775</xdr:colOff>
                    <xdr:row>20</xdr:row>
                    <xdr:rowOff>28575</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from>
                    <xdr:col>13</xdr:col>
                    <xdr:colOff>142875</xdr:colOff>
                    <xdr:row>19</xdr:row>
                    <xdr:rowOff>180975</xdr:rowOff>
                  </from>
                  <to>
                    <xdr:col>14</xdr:col>
                    <xdr:colOff>104775</xdr:colOff>
                    <xdr:row>21</xdr:row>
                    <xdr:rowOff>28575</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from>
                    <xdr:col>13</xdr:col>
                    <xdr:colOff>142875</xdr:colOff>
                    <xdr:row>20</xdr:row>
                    <xdr:rowOff>180975</xdr:rowOff>
                  </from>
                  <to>
                    <xdr:col>14</xdr:col>
                    <xdr:colOff>104775</xdr:colOff>
                    <xdr:row>22</xdr:row>
                    <xdr:rowOff>28575</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from>
                    <xdr:col>13</xdr:col>
                    <xdr:colOff>142875</xdr:colOff>
                    <xdr:row>22</xdr:row>
                    <xdr:rowOff>180975</xdr:rowOff>
                  </from>
                  <to>
                    <xdr:col>14</xdr:col>
                    <xdr:colOff>104775</xdr:colOff>
                    <xdr:row>24</xdr:row>
                    <xdr:rowOff>28575</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from>
                    <xdr:col>13</xdr:col>
                    <xdr:colOff>142875</xdr:colOff>
                    <xdr:row>21</xdr:row>
                    <xdr:rowOff>180975</xdr:rowOff>
                  </from>
                  <to>
                    <xdr:col>14</xdr:col>
                    <xdr:colOff>104775</xdr:colOff>
                    <xdr:row>23</xdr:row>
                    <xdr:rowOff>28575</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from>
                    <xdr:col>13</xdr:col>
                    <xdr:colOff>142875</xdr:colOff>
                    <xdr:row>23</xdr:row>
                    <xdr:rowOff>180975</xdr:rowOff>
                  </from>
                  <to>
                    <xdr:col>14</xdr:col>
                    <xdr:colOff>104775</xdr:colOff>
                    <xdr:row>25</xdr:row>
                    <xdr:rowOff>28575</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from>
                    <xdr:col>13</xdr:col>
                    <xdr:colOff>142875</xdr:colOff>
                    <xdr:row>24</xdr:row>
                    <xdr:rowOff>180975</xdr:rowOff>
                  </from>
                  <to>
                    <xdr:col>14</xdr:col>
                    <xdr:colOff>104775</xdr:colOff>
                    <xdr:row>26</xdr:row>
                    <xdr:rowOff>28575</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from>
                    <xdr:col>13</xdr:col>
                    <xdr:colOff>142875</xdr:colOff>
                    <xdr:row>25</xdr:row>
                    <xdr:rowOff>180975</xdr:rowOff>
                  </from>
                  <to>
                    <xdr:col>14</xdr:col>
                    <xdr:colOff>104775</xdr:colOff>
                    <xdr:row>27</xdr:row>
                    <xdr:rowOff>28575</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from>
                    <xdr:col>13</xdr:col>
                    <xdr:colOff>142875</xdr:colOff>
                    <xdr:row>25</xdr:row>
                    <xdr:rowOff>180975</xdr:rowOff>
                  </from>
                  <to>
                    <xdr:col>14</xdr:col>
                    <xdr:colOff>104775</xdr:colOff>
                    <xdr:row>27</xdr:row>
                    <xdr:rowOff>28575</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from>
                    <xdr:col>13</xdr:col>
                    <xdr:colOff>142875</xdr:colOff>
                    <xdr:row>24</xdr:row>
                    <xdr:rowOff>180975</xdr:rowOff>
                  </from>
                  <to>
                    <xdr:col>14</xdr:col>
                    <xdr:colOff>104775</xdr:colOff>
                    <xdr:row>26</xdr:row>
                    <xdr:rowOff>28575</xdr:rowOff>
                  </to>
                </anchor>
              </controlPr>
            </control>
          </mc:Choice>
        </mc:AlternateContent>
      </controls>
    </mc:Choice>
  </mc:AlternateContent>
  <tableParts count="1">
    <tablePart r:id="rId5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1A90-919D-4D49-8358-F58BFC842DEF}">
  <sheetPr filterMode="1">
    <tabColor rgb="FFFFC000"/>
    <pageSetUpPr autoPageBreaks="0"/>
  </sheetPr>
  <dimension ref="A1:AJ280"/>
  <sheetViews>
    <sheetView showGridLines="0" zoomScaleNormal="100" zoomScaleSheetLayoutView="100" workbookViewId="0">
      <pane ySplit="14" topLeftCell="A42" activePane="bottomLeft" state="frozen"/>
      <selection pane="bottomLeft" activeCell="H6" sqref="H6:K6"/>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T1" s="13"/>
      <c r="U1" s="13"/>
    </row>
    <row r="2" spans="1:36" ht="21.6" customHeight="1" x14ac:dyDescent="0.2">
      <c r="A2" s="302" t="s">
        <v>110</v>
      </c>
      <c r="B2" s="302"/>
      <c r="C2" s="302"/>
      <c r="D2" s="302"/>
      <c r="E2" s="303"/>
      <c r="F2" s="303"/>
      <c r="G2" s="303"/>
      <c r="H2" s="303"/>
      <c r="I2" s="303"/>
      <c r="J2" s="303"/>
      <c r="K2" s="304"/>
      <c r="L2" s="304"/>
      <c r="M2" s="304"/>
      <c r="N2" s="304"/>
      <c r="O2" s="304"/>
      <c r="P2" s="304"/>
      <c r="Q2" s="304"/>
      <c r="R2" s="104"/>
      <c r="S2" s="305" t="s">
        <v>131</v>
      </c>
      <c r="T2" s="306"/>
      <c r="U2" s="307"/>
      <c r="W2" s="96"/>
    </row>
    <row r="3" spans="1:36" ht="24.6" customHeight="1" x14ac:dyDescent="0.2">
      <c r="A3" s="308" t="s">
        <v>103</v>
      </c>
      <c r="B3" s="308"/>
      <c r="C3" s="308"/>
      <c r="D3" s="308"/>
      <c r="E3" s="308"/>
      <c r="F3" s="308"/>
      <c r="G3" s="308"/>
      <c r="H3" s="308"/>
      <c r="I3" s="308"/>
      <c r="J3" s="308"/>
      <c r="K3" s="308"/>
      <c r="L3" s="308"/>
      <c r="M3" s="308"/>
      <c r="N3" s="308"/>
      <c r="O3" s="308"/>
      <c r="P3" s="308"/>
      <c r="Q3" s="308"/>
      <c r="R3" s="105"/>
      <c r="S3" s="295"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296"/>
      <c r="U3" s="297"/>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S4" s="309"/>
      <c r="T4" s="310"/>
      <c r="U4" s="311"/>
      <c r="W4" s="94"/>
      <c r="Y4" s="15" t="s">
        <v>9</v>
      </c>
    </row>
    <row r="5" spans="1:36" s="16" customFormat="1" ht="12.6" customHeight="1" x14ac:dyDescent="0.2">
      <c r="A5" s="373" t="s">
        <v>8</v>
      </c>
      <c r="B5" s="374"/>
      <c r="C5" s="375"/>
      <c r="D5" s="373" t="s">
        <v>79</v>
      </c>
      <c r="E5" s="374"/>
      <c r="F5" s="374"/>
      <c r="G5" s="375"/>
      <c r="H5" s="376" t="s">
        <v>80</v>
      </c>
      <c r="I5" s="377"/>
      <c r="J5" s="377"/>
      <c r="K5" s="378"/>
      <c r="L5" s="376" t="s">
        <v>101</v>
      </c>
      <c r="M5" s="377"/>
      <c r="N5" s="377"/>
      <c r="O5" s="378"/>
      <c r="P5" s="379" t="s">
        <v>81</v>
      </c>
      <c r="Q5" s="380"/>
      <c r="R5" s="92"/>
      <c r="S5" s="298"/>
      <c r="T5" s="299"/>
      <c r="U5" s="300"/>
      <c r="W5" s="95"/>
      <c r="X5" s="17"/>
      <c r="Y5" s="18" t="s">
        <v>10</v>
      </c>
      <c r="Z5" s="19"/>
      <c r="AA5" s="17"/>
      <c r="AB5" s="17"/>
      <c r="AC5" s="19"/>
      <c r="AD5" s="19"/>
      <c r="AE5" s="19"/>
      <c r="AF5" s="19"/>
      <c r="AG5" s="19"/>
    </row>
    <row r="6" spans="1:36" ht="14.1" customHeight="1" x14ac:dyDescent="0.2">
      <c r="A6" s="381">
        <f>Monday!A6+1</f>
        <v>1</v>
      </c>
      <c r="B6" s="382"/>
      <c r="C6" s="383"/>
      <c r="D6" s="384">
        <f>Monday!D6</f>
        <v>0</v>
      </c>
      <c r="E6" s="385"/>
      <c r="F6" s="385"/>
      <c r="G6" s="386"/>
      <c r="H6" s="384">
        <f>Monday!H6</f>
        <v>0</v>
      </c>
      <c r="I6" s="385"/>
      <c r="J6" s="385"/>
      <c r="K6" s="386"/>
      <c r="L6" s="384">
        <f>Monday!L6</f>
        <v>0</v>
      </c>
      <c r="M6" s="385"/>
      <c r="N6" s="385"/>
      <c r="O6" s="386"/>
      <c r="P6" s="384">
        <f>Monday!P6</f>
        <v>0</v>
      </c>
      <c r="Q6" s="386"/>
      <c r="R6" s="93"/>
      <c r="S6" s="295" t="str">
        <f>IF($AB$64&gt;0,"You must delete time tracked during your lunch break.","")</f>
        <v/>
      </c>
      <c r="T6" s="296"/>
      <c r="U6" s="297"/>
      <c r="W6" s="14">
        <f>IF(S6="",0,1)</f>
        <v>0</v>
      </c>
      <c r="X6" s="13"/>
    </row>
    <row r="7" spans="1:36" s="20" customFormat="1" ht="8.25" customHeight="1" x14ac:dyDescent="0.2">
      <c r="A7" s="121"/>
      <c r="B7" s="122"/>
      <c r="C7" s="122"/>
      <c r="D7" s="122"/>
      <c r="E7" s="123"/>
      <c r="F7" s="123"/>
      <c r="G7" s="123"/>
      <c r="H7" s="124"/>
      <c r="I7" s="125"/>
      <c r="J7" s="125"/>
      <c r="K7" s="125"/>
      <c r="L7" s="372">
        <f>Monday!L7</f>
        <v>0</v>
      </c>
      <c r="M7" s="372"/>
      <c r="N7" s="372"/>
      <c r="O7" s="372"/>
      <c r="P7" s="126"/>
      <c r="Q7" s="126"/>
      <c r="R7" s="126"/>
      <c r="S7" s="298"/>
      <c r="T7" s="299"/>
      <c r="U7" s="300"/>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7" t="str">
        <f>IF(SUM(T15:T63)&gt;0,"Time tracked in rows with a red highlighted cell exceeds 15 minutes.","")</f>
        <v/>
      </c>
      <c r="T8" s="318"/>
      <c r="U8" s="319"/>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20"/>
      <c r="T9" s="321"/>
      <c r="U9" s="322"/>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23" t="s">
        <v>102</v>
      </c>
      <c r="B11" s="324"/>
      <c r="C11" s="324"/>
      <c r="D11" s="324"/>
      <c r="E11" s="324"/>
      <c r="F11" s="324"/>
      <c r="G11" s="387" t="s">
        <v>93</v>
      </c>
      <c r="H11" s="387"/>
      <c r="I11" s="199"/>
      <c r="J11" s="199"/>
      <c r="K11" s="62" t="s">
        <v>82</v>
      </c>
      <c r="L11" s="327">
        <v>0.33333333333333331</v>
      </c>
      <c r="M11" s="328"/>
      <c r="N11" s="329" t="s">
        <v>97</v>
      </c>
      <c r="O11" s="330"/>
      <c r="P11" s="64">
        <v>0.5</v>
      </c>
      <c r="Q11" s="331" t="s">
        <v>99</v>
      </c>
      <c r="R11" s="332"/>
      <c r="S11" s="333"/>
      <c r="T11" s="334"/>
      <c r="U11" s="335"/>
      <c r="V11" s="11"/>
      <c r="AE11" s="14"/>
    </row>
    <row r="12" spans="1:36" ht="14.85" customHeight="1" thickBot="1" x14ac:dyDescent="0.25">
      <c r="A12" s="325"/>
      <c r="B12" s="326"/>
      <c r="C12" s="326"/>
      <c r="D12" s="326"/>
      <c r="E12" s="326"/>
      <c r="F12" s="326"/>
      <c r="G12" s="388"/>
      <c r="H12" s="388"/>
      <c r="I12" s="200"/>
      <c r="J12" s="200"/>
      <c r="K12" s="63" t="s">
        <v>83</v>
      </c>
      <c r="L12" s="336">
        <v>0.70833333333333337</v>
      </c>
      <c r="M12" s="337"/>
      <c r="N12" s="338" t="s">
        <v>98</v>
      </c>
      <c r="O12" s="339"/>
      <c r="P12" s="65">
        <v>0.54166666666666663</v>
      </c>
      <c r="Q12" s="340">
        <f>S64/60</f>
        <v>0</v>
      </c>
      <c r="R12" s="341"/>
      <c r="S12" s="342"/>
      <c r="T12" s="334"/>
      <c r="U12" s="335"/>
      <c r="V12" s="12"/>
    </row>
    <row r="13" spans="1:36" ht="23.45" customHeight="1" x14ac:dyDescent="0.2">
      <c r="A13" s="349" t="s">
        <v>0</v>
      </c>
      <c r="B13" s="351" t="s">
        <v>16</v>
      </c>
      <c r="C13" s="352"/>
      <c r="D13" s="352"/>
      <c r="E13" s="352"/>
      <c r="F13" s="59"/>
      <c r="G13" s="353" t="s">
        <v>3</v>
      </c>
      <c r="H13" s="152" t="s">
        <v>94</v>
      </c>
      <c r="I13" s="351" t="s">
        <v>5</v>
      </c>
      <c r="J13" s="352"/>
      <c r="K13" s="352"/>
      <c r="L13" s="355"/>
      <c r="M13" s="353" t="s">
        <v>6</v>
      </c>
      <c r="N13" s="53" t="s">
        <v>92</v>
      </c>
      <c r="O13" s="357" t="s">
        <v>2</v>
      </c>
      <c r="P13" s="358"/>
      <c r="Q13" s="358"/>
      <c r="R13" s="99"/>
      <c r="S13" s="343" t="s">
        <v>12</v>
      </c>
      <c r="T13" s="334"/>
      <c r="U13" s="335"/>
      <c r="V13" s="49" t="s">
        <v>11</v>
      </c>
    </row>
    <row r="14" spans="1:36" ht="10.5" customHeight="1" x14ac:dyDescent="0.2">
      <c r="A14" s="350"/>
      <c r="B14" s="57" t="s">
        <v>132</v>
      </c>
      <c r="C14" s="57" t="s">
        <v>111</v>
      </c>
      <c r="D14" s="42" t="s">
        <v>133</v>
      </c>
      <c r="E14" s="42" t="s">
        <v>4</v>
      </c>
      <c r="F14" s="42" t="s">
        <v>112</v>
      </c>
      <c r="G14" s="354"/>
      <c r="H14" s="153"/>
      <c r="I14" s="41" t="s">
        <v>85</v>
      </c>
      <c r="J14" s="41" t="s">
        <v>167</v>
      </c>
      <c r="K14" s="42" t="s">
        <v>1</v>
      </c>
      <c r="L14" s="42" t="s">
        <v>86</v>
      </c>
      <c r="M14" s="356"/>
      <c r="N14" s="66"/>
      <c r="O14" s="359"/>
      <c r="P14" s="360"/>
      <c r="Q14" s="360"/>
      <c r="R14" s="100"/>
      <c r="S14" s="344"/>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347" t="str">
        <f t="shared" ref="O15:O63" si="0">IF(A15&gt;$P$11-TIME(0,5,0),IF(A15&lt;$P$12,"LUNCH",""),"")</f>
        <v/>
      </c>
      <c r="P15" s="348"/>
      <c r="Q15" s="348"/>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347" t="str">
        <f t="shared" si="0"/>
        <v/>
      </c>
      <c r="P16" s="348"/>
      <c r="Q16" s="348"/>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347" t="str">
        <f t="shared" si="0"/>
        <v/>
      </c>
      <c r="P17" s="348"/>
      <c r="Q17" s="348"/>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347" t="str">
        <f t="shared" si="0"/>
        <v/>
      </c>
      <c r="P18" s="348"/>
      <c r="Q18" s="348"/>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347" t="str">
        <f t="shared" si="0"/>
        <v/>
      </c>
      <c r="P19" s="348"/>
      <c r="Q19" s="348"/>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347" t="str">
        <f t="shared" si="0"/>
        <v/>
      </c>
      <c r="P20" s="348"/>
      <c r="Q20" s="348"/>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347" t="str">
        <f t="shared" si="0"/>
        <v/>
      </c>
      <c r="P21" s="348"/>
      <c r="Q21" s="348"/>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347" t="str">
        <f t="shared" si="0"/>
        <v/>
      </c>
      <c r="P22" s="348"/>
      <c r="Q22" s="348"/>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347" t="str">
        <f t="shared" si="0"/>
        <v/>
      </c>
      <c r="P23" s="348"/>
      <c r="Q23" s="348"/>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347" t="str">
        <f t="shared" si="0"/>
        <v/>
      </c>
      <c r="P24" s="348"/>
      <c r="Q24" s="348"/>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347" t="str">
        <f t="shared" si="0"/>
        <v/>
      </c>
      <c r="P25" s="348"/>
      <c r="Q25" s="348"/>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347" t="str">
        <f t="shared" si="0"/>
        <v/>
      </c>
      <c r="P26" s="348"/>
      <c r="Q26" s="348"/>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347" t="str">
        <f t="shared" si="0"/>
        <v/>
      </c>
      <c r="P27" s="348"/>
      <c r="Q27" s="348"/>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347" t="str">
        <f t="shared" si="0"/>
        <v/>
      </c>
      <c r="P28" s="348"/>
      <c r="Q28" s="348"/>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347" t="str">
        <f t="shared" si="0"/>
        <v/>
      </c>
      <c r="P29" s="348"/>
      <c r="Q29" s="348"/>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347" t="str">
        <f t="shared" si="0"/>
        <v/>
      </c>
      <c r="P30" s="348"/>
      <c r="Q30" s="348"/>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347" t="str">
        <f t="shared" si="0"/>
        <v>LUNCH</v>
      </c>
      <c r="P31" s="348"/>
      <c r="Q31" s="348"/>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347" t="str">
        <f t="shared" si="0"/>
        <v>LUNCH</v>
      </c>
      <c r="P32" s="348"/>
      <c r="Q32" s="348"/>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347" t="str">
        <f t="shared" si="0"/>
        <v>LUNCH</v>
      </c>
      <c r="P33" s="348"/>
      <c r="Q33" s="348"/>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347" t="str">
        <f t="shared" si="0"/>
        <v>LUNCH</v>
      </c>
      <c r="P34" s="348"/>
      <c r="Q34" s="348"/>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347" t="str">
        <f t="shared" si="0"/>
        <v/>
      </c>
      <c r="P35" s="348"/>
      <c r="Q35" s="348"/>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347" t="str">
        <f t="shared" si="0"/>
        <v/>
      </c>
      <c r="P36" s="348"/>
      <c r="Q36" s="348"/>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347" t="str">
        <f t="shared" si="0"/>
        <v/>
      </c>
      <c r="P37" s="348"/>
      <c r="Q37" s="348"/>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347" t="str">
        <f t="shared" si="0"/>
        <v/>
      </c>
      <c r="P38" s="348"/>
      <c r="Q38" s="348"/>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347" t="str">
        <f t="shared" si="0"/>
        <v/>
      </c>
      <c r="P39" s="348"/>
      <c r="Q39" s="348"/>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347" t="str">
        <f t="shared" si="0"/>
        <v/>
      </c>
      <c r="P40" s="348"/>
      <c r="Q40" s="348"/>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347" t="str">
        <f t="shared" si="0"/>
        <v/>
      </c>
      <c r="P41" s="348"/>
      <c r="Q41" s="348"/>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347" t="str">
        <f t="shared" si="0"/>
        <v/>
      </c>
      <c r="P42" s="348"/>
      <c r="Q42" s="348"/>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347" t="str">
        <f t="shared" si="0"/>
        <v/>
      </c>
      <c r="P43" s="348"/>
      <c r="Q43" s="348"/>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347" t="str">
        <f t="shared" si="0"/>
        <v/>
      </c>
      <c r="P44" s="348"/>
      <c r="Q44" s="348"/>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347" t="str">
        <f t="shared" si="0"/>
        <v/>
      </c>
      <c r="P45" s="348"/>
      <c r="Q45" s="348"/>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347" t="str">
        <f t="shared" si="0"/>
        <v/>
      </c>
      <c r="P46" s="348"/>
      <c r="Q46" s="348"/>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347" t="str">
        <f t="shared" si="0"/>
        <v/>
      </c>
      <c r="P47" s="348"/>
      <c r="Q47" s="348"/>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347" t="str">
        <f t="shared" si="0"/>
        <v/>
      </c>
      <c r="P48" s="348"/>
      <c r="Q48" s="348"/>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347" t="str">
        <f t="shared" si="0"/>
        <v/>
      </c>
      <c r="P49" s="348"/>
      <c r="Q49" s="348"/>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347" t="str">
        <f t="shared" si="0"/>
        <v/>
      </c>
      <c r="P50" s="348"/>
      <c r="Q50" s="348"/>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347" t="str">
        <f t="shared" si="0"/>
        <v/>
      </c>
      <c r="P51" s="348"/>
      <c r="Q51" s="348"/>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347" t="str">
        <f t="shared" si="0"/>
        <v/>
      </c>
      <c r="P52" s="348"/>
      <c r="Q52" s="348"/>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347" t="str">
        <f t="shared" si="0"/>
        <v/>
      </c>
      <c r="P53" s="348"/>
      <c r="Q53" s="348"/>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347" t="str">
        <f t="shared" si="0"/>
        <v/>
      </c>
      <c r="P54" s="348"/>
      <c r="Q54" s="348"/>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347" t="str">
        <f t="shared" si="0"/>
        <v/>
      </c>
      <c r="P55" s="348"/>
      <c r="Q55" s="348"/>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347" t="str">
        <f t="shared" si="0"/>
        <v/>
      </c>
      <c r="P56" s="348"/>
      <c r="Q56" s="348"/>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347" t="str">
        <f t="shared" si="0"/>
        <v/>
      </c>
      <c r="P57" s="348"/>
      <c r="Q57" s="348"/>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347" t="str">
        <f t="shared" si="0"/>
        <v/>
      </c>
      <c r="P58" s="348"/>
      <c r="Q58" s="348"/>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347" t="str">
        <f t="shared" si="0"/>
        <v/>
      </c>
      <c r="P59" s="348"/>
      <c r="Q59" s="348"/>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347" t="str">
        <f t="shared" si="0"/>
        <v/>
      </c>
      <c r="P60" s="348"/>
      <c r="Q60" s="348"/>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347" t="str">
        <f t="shared" si="0"/>
        <v/>
      </c>
      <c r="P61" s="348"/>
      <c r="Q61" s="348"/>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347" t="str">
        <f t="shared" si="0"/>
        <v/>
      </c>
      <c r="P62" s="348"/>
      <c r="Q62" s="348"/>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347" t="str">
        <f t="shared" si="0"/>
        <v/>
      </c>
      <c r="P63" s="348"/>
      <c r="Q63" s="348"/>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44">
        <f t="shared" si="7"/>
        <v>0</v>
      </c>
      <c r="O64" s="365"/>
      <c r="P64" s="366"/>
      <c r="Q64" s="366"/>
      <c r="R64" s="145"/>
      <c r="S64" s="147">
        <f>SUM(B64:P64)</f>
        <v>0</v>
      </c>
      <c r="T64" s="13"/>
      <c r="U64" s="13"/>
      <c r="V64" s="52"/>
      <c r="W64" s="14"/>
      <c r="X64" s="14">
        <f>COUNTIF(X15:X63,TRUE)</f>
        <v>0</v>
      </c>
      <c r="AB64" s="14">
        <f>SUBTOTAL(9,AB15:AB63)</f>
        <v>0</v>
      </c>
    </row>
    <row r="65" spans="1:34" s="108"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108"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108" customFormat="1" ht="19.350000000000001" customHeight="1" x14ac:dyDescent="0.2">
      <c r="A67" s="367" t="s">
        <v>90</v>
      </c>
      <c r="B67" s="368"/>
      <c r="C67" s="368"/>
      <c r="D67" s="368"/>
      <c r="E67" s="368"/>
      <c r="F67" s="368"/>
      <c r="G67" s="368"/>
      <c r="H67" s="368"/>
      <c r="I67" s="368"/>
      <c r="J67" s="368"/>
      <c r="K67" s="368"/>
      <c r="L67" s="368"/>
      <c r="M67" s="368"/>
      <c r="N67" s="368"/>
      <c r="O67" s="368"/>
      <c r="P67" s="368"/>
      <c r="Q67" s="368"/>
      <c r="R67" s="368"/>
      <c r="S67" s="368"/>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33"/>
      <c r="N68" s="369"/>
      <c r="O68" s="369"/>
      <c r="P68" s="369"/>
      <c r="Q68" s="369"/>
      <c r="R68" s="33"/>
      <c r="S68" s="33"/>
      <c r="T68" s="58"/>
      <c r="U68" s="13"/>
      <c r="V68" s="13"/>
      <c r="W68" s="14"/>
      <c r="Z68" s="14"/>
      <c r="AH68" s="13"/>
    </row>
    <row r="69" spans="1:34" s="108" customFormat="1" ht="17.100000000000001" customHeight="1" x14ac:dyDescent="0.2">
      <c r="A69" s="361" t="s">
        <v>90</v>
      </c>
      <c r="B69" s="362"/>
      <c r="C69" s="362"/>
      <c r="D69" s="362"/>
      <c r="E69" s="362"/>
      <c r="F69" s="362"/>
      <c r="G69" s="362"/>
      <c r="H69" s="362"/>
      <c r="I69" s="142"/>
      <c r="J69" s="204"/>
      <c r="K69" s="184"/>
      <c r="L69" s="139"/>
      <c r="M69" s="190"/>
      <c r="N69" s="363" t="s">
        <v>90</v>
      </c>
      <c r="O69" s="364"/>
      <c r="P69" s="364"/>
      <c r="Q69" s="364"/>
      <c r="R69" s="140"/>
      <c r="S69" s="361"/>
      <c r="T69" s="361"/>
      <c r="U69" s="109"/>
      <c r="V69" s="13"/>
      <c r="W69" s="112"/>
      <c r="X69" s="112"/>
      <c r="Y69" s="112"/>
      <c r="Z69" s="109"/>
      <c r="AA69" s="112"/>
      <c r="AB69" s="112"/>
      <c r="AC69" s="109"/>
      <c r="AD69" s="109"/>
      <c r="AE69" s="109"/>
      <c r="AF69" s="109"/>
      <c r="AG69" s="109"/>
    </row>
    <row r="70" spans="1:34" s="108" customFormat="1" ht="30" customHeight="1" x14ac:dyDescent="0.2">
      <c r="A70" s="370" t="s">
        <v>90</v>
      </c>
      <c r="B70" s="370"/>
      <c r="C70" s="370"/>
      <c r="D70" s="370"/>
      <c r="E70" s="370"/>
      <c r="F70" s="370"/>
      <c r="G70" s="370"/>
      <c r="H70" s="370"/>
      <c r="I70" s="370"/>
      <c r="J70" s="370"/>
      <c r="K70" s="370"/>
      <c r="L70" s="370"/>
      <c r="M70" s="370"/>
      <c r="N70" s="370"/>
      <c r="O70" s="370"/>
      <c r="P70" s="370"/>
      <c r="Q70" s="370"/>
      <c r="R70" s="370"/>
      <c r="S70" s="370"/>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33"/>
      <c r="N71" s="369"/>
      <c r="O71" s="369"/>
      <c r="P71" s="369"/>
      <c r="Q71" s="369"/>
      <c r="R71" s="33"/>
      <c r="S71" s="33"/>
      <c r="T71" s="58"/>
      <c r="U71" s="13"/>
      <c r="V71" s="13"/>
      <c r="W71" s="14"/>
    </row>
    <row r="72" spans="1:34" ht="17.100000000000001" customHeight="1" x14ac:dyDescent="0.2">
      <c r="A72" s="389" t="s">
        <v>90</v>
      </c>
      <c r="B72" s="390"/>
      <c r="C72" s="390"/>
      <c r="D72" s="390"/>
      <c r="E72" s="390"/>
      <c r="F72" s="390"/>
      <c r="G72" s="390"/>
      <c r="H72" s="390"/>
      <c r="I72" s="69"/>
      <c r="J72" s="69"/>
      <c r="K72" s="102"/>
      <c r="L72" s="56"/>
      <c r="M72" s="33"/>
      <c r="N72" s="389" t="s">
        <v>90</v>
      </c>
      <c r="O72" s="391"/>
      <c r="P72" s="391"/>
      <c r="Q72" s="391"/>
      <c r="R72" s="91"/>
      <c r="S72" s="392"/>
      <c r="T72" s="392"/>
      <c r="U72" s="13"/>
      <c r="V72" s="13"/>
      <c r="W72" s="14"/>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M121" s="60"/>
      <c r="Q121" s="13"/>
      <c r="R121" s="13"/>
      <c r="S121" s="13"/>
      <c r="T121" s="13"/>
      <c r="U121" s="13"/>
      <c r="V121" s="13"/>
      <c r="W121" s="47"/>
      <c r="Y121" s="45" t="s">
        <v>52</v>
      </c>
    </row>
    <row r="122" spans="6:25" ht="24.75" customHeight="1" x14ac:dyDescent="0.2">
      <c r="F122" s="67" t="s">
        <v>90</v>
      </c>
      <c r="M122" s="39" t="s">
        <v>18</v>
      </c>
      <c r="N122" s="39"/>
      <c r="O122" s="39"/>
      <c r="P122" s="39"/>
      <c r="Q122" s="14"/>
      <c r="R122" s="14"/>
      <c r="S122" s="197" t="s">
        <v>93</v>
      </c>
      <c r="T122" s="197"/>
      <c r="U122" s="14"/>
      <c r="V122" s="13"/>
      <c r="W122" s="14"/>
      <c r="Y122" s="46" t="s">
        <v>53</v>
      </c>
    </row>
    <row r="123" spans="6:25" ht="24.75" customHeight="1" x14ac:dyDescent="0.2">
      <c r="F123" s="67" t="s">
        <v>90</v>
      </c>
      <c r="M123" s="39" t="s">
        <v>95</v>
      </c>
      <c r="N123" s="39"/>
      <c r="O123" s="39"/>
      <c r="P123" s="39"/>
      <c r="Q123" s="14"/>
      <c r="R123" s="14"/>
      <c r="S123" s="197" t="s">
        <v>91</v>
      </c>
      <c r="T123" s="197"/>
      <c r="U123" s="14"/>
      <c r="V123" s="13"/>
      <c r="W123" s="14"/>
      <c r="Y123" s="46" t="s">
        <v>54</v>
      </c>
    </row>
    <row r="124" spans="6:25" ht="27" customHeight="1" x14ac:dyDescent="0.2">
      <c r="F124" s="67" t="s">
        <v>90</v>
      </c>
      <c r="M124" s="39" t="s">
        <v>105</v>
      </c>
      <c r="N124" s="39"/>
      <c r="O124" s="39"/>
      <c r="P124" s="39"/>
      <c r="Q124" s="14"/>
      <c r="R124" s="14"/>
      <c r="S124" s="197" t="s">
        <v>87</v>
      </c>
      <c r="T124" s="197"/>
      <c r="U124" s="14"/>
      <c r="V124" s="13"/>
      <c r="W124" s="14"/>
      <c r="Y124" s="46" t="s">
        <v>55</v>
      </c>
    </row>
    <row r="125" spans="6:25" ht="33.75" customHeight="1" x14ac:dyDescent="0.2">
      <c r="F125" s="67" t="s">
        <v>90</v>
      </c>
      <c r="M125" s="39" t="s">
        <v>106</v>
      </c>
      <c r="N125" s="39"/>
      <c r="O125" s="39"/>
      <c r="P125" s="39"/>
      <c r="Q125" s="14"/>
      <c r="R125" s="14"/>
      <c r="S125" s="197" t="s">
        <v>168</v>
      </c>
      <c r="T125" s="197"/>
      <c r="U125" s="14"/>
      <c r="V125" s="13"/>
      <c r="W125" s="14"/>
      <c r="Y125" s="46" t="s">
        <v>56</v>
      </c>
    </row>
    <row r="126" spans="6:25" ht="29.25" customHeight="1" x14ac:dyDescent="0.2">
      <c r="F126" s="67" t="s">
        <v>90</v>
      </c>
      <c r="M126" s="39" t="s">
        <v>96</v>
      </c>
      <c r="N126" s="39"/>
      <c r="O126" s="39"/>
      <c r="P126" s="39"/>
      <c r="Q126" s="14"/>
      <c r="R126" s="14"/>
      <c r="S126" s="197" t="s">
        <v>88</v>
      </c>
      <c r="T126" s="197"/>
      <c r="U126" s="14"/>
      <c r="V126" s="13"/>
      <c r="W126" s="14"/>
      <c r="Y126" s="46" t="s">
        <v>57</v>
      </c>
    </row>
    <row r="127" spans="6:25" ht="38.25" customHeight="1" x14ac:dyDescent="0.2">
      <c r="F127" s="67" t="s">
        <v>90</v>
      </c>
      <c r="M127" s="39" t="s">
        <v>107</v>
      </c>
      <c r="N127" s="39"/>
      <c r="O127" s="39"/>
      <c r="P127" s="39"/>
      <c r="Q127" s="14"/>
      <c r="R127" s="14"/>
      <c r="S127" s="197" t="s">
        <v>89</v>
      </c>
      <c r="T127" s="14"/>
      <c r="U127" s="14"/>
      <c r="V127" s="13"/>
      <c r="W127" s="14"/>
      <c r="Y127" s="46" t="s">
        <v>58</v>
      </c>
    </row>
    <row r="128" spans="6:25" ht="31.5" customHeight="1" x14ac:dyDescent="0.2">
      <c r="F128" s="67" t="s">
        <v>90</v>
      </c>
      <c r="M128" s="39" t="s">
        <v>108</v>
      </c>
      <c r="N128" s="39"/>
      <c r="O128" s="39"/>
      <c r="P128" s="39"/>
      <c r="Q128" s="14"/>
      <c r="R128" s="14"/>
      <c r="S128" s="14" t="s">
        <v>176</v>
      </c>
      <c r="T128" s="14"/>
      <c r="U128" s="14"/>
      <c r="V128" s="13"/>
      <c r="W128" s="14"/>
      <c r="Y128" s="45" t="s">
        <v>59</v>
      </c>
    </row>
    <row r="129" spans="6:25" ht="44.25" customHeight="1" x14ac:dyDescent="0.2">
      <c r="F129" s="67" t="s">
        <v>90</v>
      </c>
      <c r="M129" s="39" t="s">
        <v>109</v>
      </c>
      <c r="N129" s="39"/>
      <c r="O129" s="39"/>
      <c r="P129" s="39"/>
      <c r="Q129" s="14"/>
      <c r="R129" s="14"/>
      <c r="S129" s="14"/>
      <c r="T129" s="14"/>
      <c r="U129" s="14"/>
      <c r="V129" s="13"/>
      <c r="W129" s="14"/>
      <c r="Y129" s="46" t="s">
        <v>60</v>
      </c>
    </row>
    <row r="130" spans="6:25" ht="31.5" customHeight="1" x14ac:dyDescent="0.2">
      <c r="M130" s="39" t="s">
        <v>104</v>
      </c>
      <c r="N130" s="39"/>
      <c r="O130" s="39"/>
      <c r="P130" s="39"/>
      <c r="Q130" s="14"/>
      <c r="R130" s="14"/>
      <c r="S130" s="14"/>
      <c r="T130" s="14"/>
      <c r="U130" s="14"/>
      <c r="V130" s="13"/>
      <c r="W130" s="14"/>
      <c r="Y130" s="45" t="s">
        <v>84</v>
      </c>
    </row>
    <row r="131" spans="6:25" ht="30" customHeight="1" x14ac:dyDescent="0.2">
      <c r="M131" s="39"/>
      <c r="N131" s="39"/>
      <c r="O131" s="39"/>
      <c r="P131" s="39"/>
      <c r="Q131" s="14"/>
      <c r="R131" s="14"/>
      <c r="S131" s="14"/>
      <c r="T131" s="14"/>
      <c r="U131" s="14"/>
      <c r="V131" s="13"/>
      <c r="W131" s="14"/>
      <c r="Y131" s="46" t="s">
        <v>61</v>
      </c>
    </row>
    <row r="132" spans="6:25" ht="30" customHeight="1" x14ac:dyDescent="0.2">
      <c r="Q132" s="13"/>
      <c r="R132" s="13"/>
      <c r="S132" s="13"/>
      <c r="T132" s="13"/>
      <c r="U132" s="13"/>
      <c r="V132" s="13"/>
      <c r="W132" s="47"/>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4RX6HlT3aZkG9KXdolLe/CP2sve4frfRscVsBQYZ5xdVe2HHu4b3vSt7m04Jqa+cNcLJZSfu+bRhiUyTtmL1eQ==" saltValue="eAZfDyUhNd9bAMGHGRGRSA==" spinCount="100000" sheet="1" objects="1" scenarios="1"/>
  <autoFilter ref="A15:A280" xr:uid="{00000000-0009-0000-0000-000002000000}">
    <filterColumn colId="0" hiddenButton="1">
      <filters blank="1"/>
    </filterColumn>
  </autoFilter>
  <dataConsolidate/>
  <mergeCells count="93">
    <mergeCell ref="A70:S70"/>
    <mergeCell ref="N71:Q71"/>
    <mergeCell ref="A72:H72"/>
    <mergeCell ref="N72:Q72"/>
    <mergeCell ref="S72:T72"/>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O55:Q55"/>
    <mergeCell ref="O44:Q44"/>
    <mergeCell ref="O45:Q45"/>
    <mergeCell ref="O46:Q46"/>
    <mergeCell ref="O47:Q47"/>
    <mergeCell ref="O48:Q48"/>
    <mergeCell ref="O49:Q49"/>
    <mergeCell ref="O50:Q50"/>
    <mergeCell ref="O51:Q51"/>
    <mergeCell ref="O52:Q52"/>
    <mergeCell ref="O53:Q53"/>
    <mergeCell ref="O54:Q54"/>
    <mergeCell ref="O43:Q43"/>
    <mergeCell ref="O32:Q32"/>
    <mergeCell ref="O33:Q33"/>
    <mergeCell ref="O34:Q34"/>
    <mergeCell ref="O35:Q35"/>
    <mergeCell ref="O36:Q36"/>
    <mergeCell ref="O37:Q37"/>
    <mergeCell ref="O38:Q38"/>
    <mergeCell ref="O39:Q39"/>
    <mergeCell ref="O40:Q40"/>
    <mergeCell ref="O41:Q41"/>
    <mergeCell ref="O42:Q42"/>
    <mergeCell ref="O31:Q31"/>
    <mergeCell ref="O20:Q20"/>
    <mergeCell ref="O21:Q21"/>
    <mergeCell ref="O22:Q22"/>
    <mergeCell ref="O23:Q23"/>
    <mergeCell ref="O24:Q24"/>
    <mergeCell ref="O25:Q25"/>
    <mergeCell ref="O26:Q26"/>
    <mergeCell ref="O27:Q27"/>
    <mergeCell ref="O28:Q28"/>
    <mergeCell ref="O29:Q29"/>
    <mergeCell ref="O30:Q30"/>
    <mergeCell ref="O19:Q19"/>
    <mergeCell ref="A13:A14"/>
    <mergeCell ref="B13:E13"/>
    <mergeCell ref="G13:G14"/>
    <mergeCell ref="I13:L13"/>
    <mergeCell ref="M13:M14"/>
    <mergeCell ref="O13:Q14"/>
    <mergeCell ref="O15:Q15"/>
    <mergeCell ref="O16:Q16"/>
    <mergeCell ref="O17:Q17"/>
    <mergeCell ref="O18:Q18"/>
    <mergeCell ref="S8:U9"/>
    <mergeCell ref="A11:F12"/>
    <mergeCell ref="L11:M11"/>
    <mergeCell ref="N11:O11"/>
    <mergeCell ref="Q11:S11"/>
    <mergeCell ref="T11:U13"/>
    <mergeCell ref="L12:M12"/>
    <mergeCell ref="N12:O12"/>
    <mergeCell ref="Q12:S12"/>
    <mergeCell ref="S13:S14"/>
    <mergeCell ref="G11:H12"/>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s>
  <conditionalFormatting sqref="O16:O25 O28:O63">
    <cfRule type="expression" dxfId="415" priority="9">
      <formula>$AA16="TRUE"</formula>
    </cfRule>
  </conditionalFormatting>
  <conditionalFormatting sqref="O15">
    <cfRule type="expression" dxfId="414" priority="12">
      <formula>$AA15="TRUE"</formula>
    </cfRule>
  </conditionalFormatting>
  <conditionalFormatting sqref="O27">
    <cfRule type="expression" dxfId="413" priority="11">
      <formula>$AA27="TRUE"</formula>
    </cfRule>
  </conditionalFormatting>
  <conditionalFormatting sqref="O26">
    <cfRule type="expression" dxfId="412" priority="10">
      <formula>$AA26="TRUE"</formula>
    </cfRule>
  </conditionalFormatting>
  <conditionalFormatting sqref="L7:O7">
    <cfRule type="expression" dxfId="411" priority="6">
      <formula>OR($L$6=0,$L$6="",$L$6="Child Support Commissioner",$L$6="Attorney",$L$6="Clerk",$L$6="Courtroom Bailiff",$L$6="Court Reporter",$L$6="Court Interpreter",$L$6="Judicial Secretary",$L$6="Manager/Supervisor")</formula>
    </cfRule>
    <cfRule type="expression" dxfId="410" priority="7">
      <formula>$L$6="Other (please specify below)"</formula>
    </cfRule>
  </conditionalFormatting>
  <conditionalFormatting sqref="A17:S17">
    <cfRule type="expression" dxfId="409" priority="27">
      <formula>$X$17=TRUE</formula>
    </cfRule>
  </conditionalFormatting>
  <conditionalFormatting sqref="A63:S63">
    <cfRule type="expression" dxfId="408" priority="26">
      <formula>$X$63=TRUE</formula>
    </cfRule>
  </conditionalFormatting>
  <conditionalFormatting sqref="A62:S62">
    <cfRule type="expression" dxfId="407" priority="18">
      <formula>$X$62=TRUE</formula>
    </cfRule>
  </conditionalFormatting>
  <conditionalFormatting sqref="A61:S61">
    <cfRule type="expression" dxfId="406" priority="20">
      <formula>$X$61=TRUE</formula>
    </cfRule>
  </conditionalFormatting>
  <conditionalFormatting sqref="A60:S60">
    <cfRule type="expression" dxfId="405" priority="24">
      <formula>$X$60=TRUE</formula>
    </cfRule>
  </conditionalFormatting>
  <conditionalFormatting sqref="A59:S59">
    <cfRule type="expression" dxfId="404" priority="23">
      <formula>$X$59=TRUE</formula>
    </cfRule>
  </conditionalFormatting>
  <conditionalFormatting sqref="A58:S58">
    <cfRule type="expression" dxfId="403" priority="21">
      <formula>$X$58=TRUE</formula>
    </cfRule>
  </conditionalFormatting>
  <conditionalFormatting sqref="A57:S57">
    <cfRule type="expression" dxfId="402" priority="13">
      <formula>$X$57=TRUE</formula>
    </cfRule>
  </conditionalFormatting>
  <conditionalFormatting sqref="A56:S56">
    <cfRule type="expression" dxfId="401" priority="14">
      <formula>$X$56=TRUE</formula>
    </cfRule>
  </conditionalFormatting>
  <conditionalFormatting sqref="A55:S55">
    <cfRule type="expression" dxfId="400" priority="15">
      <formula>$X$55=TRUE</formula>
    </cfRule>
  </conditionalFormatting>
  <conditionalFormatting sqref="A54:S54">
    <cfRule type="expression" dxfId="399" priority="16">
      <formula>$X$54=TRUE</formula>
    </cfRule>
  </conditionalFormatting>
  <conditionalFormatting sqref="A53:S53">
    <cfRule type="expression" dxfId="398" priority="17">
      <formula>$X$53=TRUE</formula>
    </cfRule>
  </conditionalFormatting>
  <conditionalFormatting sqref="A52:S52">
    <cfRule type="expression" dxfId="397" priority="22">
      <formula>$X$52=TRUE</formula>
    </cfRule>
  </conditionalFormatting>
  <conditionalFormatting sqref="A51:S51">
    <cfRule type="expression" dxfId="396" priority="36">
      <formula>$X$51=TRUE</formula>
    </cfRule>
  </conditionalFormatting>
  <conditionalFormatting sqref="A50:S50">
    <cfRule type="expression" dxfId="395" priority="25">
      <formula>$X$50=TRUE</formula>
    </cfRule>
  </conditionalFormatting>
  <conditionalFormatting sqref="A49:S49">
    <cfRule type="expression" dxfId="394" priority="28">
      <formula>$X$49=TRUE</formula>
    </cfRule>
  </conditionalFormatting>
  <conditionalFormatting sqref="A48:S48">
    <cfRule type="expression" dxfId="393" priority="29">
      <formula>$X$48=TRUE</formula>
    </cfRule>
  </conditionalFormatting>
  <conditionalFormatting sqref="A47:S47">
    <cfRule type="expression" dxfId="392" priority="30">
      <formula>$X$47=TRUE</formula>
    </cfRule>
  </conditionalFormatting>
  <conditionalFormatting sqref="A46:S46">
    <cfRule type="expression" dxfId="391" priority="31">
      <formula>$X$46=TRUE</formula>
    </cfRule>
  </conditionalFormatting>
  <conditionalFormatting sqref="A45:S45">
    <cfRule type="expression" dxfId="390" priority="32">
      <formula>$X$45=TRUE</formula>
    </cfRule>
  </conditionalFormatting>
  <conditionalFormatting sqref="A44:S44">
    <cfRule type="expression" dxfId="389" priority="33">
      <formula>$X$44=TRUE</formula>
    </cfRule>
  </conditionalFormatting>
  <conditionalFormatting sqref="A43:S43">
    <cfRule type="expression" dxfId="388" priority="34">
      <formula>$X$43=TRUE</formula>
    </cfRule>
  </conditionalFormatting>
  <conditionalFormatting sqref="A42:S42">
    <cfRule type="expression" dxfId="387" priority="35">
      <formula>$X$42=TRUE</formula>
    </cfRule>
  </conditionalFormatting>
  <conditionalFormatting sqref="A41:S41">
    <cfRule type="expression" dxfId="386" priority="42">
      <formula>$X$41=TRUE</formula>
    </cfRule>
  </conditionalFormatting>
  <conditionalFormatting sqref="A40:S40">
    <cfRule type="expression" dxfId="385" priority="44">
      <formula>$X$40=TRUE</formula>
    </cfRule>
  </conditionalFormatting>
  <conditionalFormatting sqref="A39:S39">
    <cfRule type="expression" dxfId="384" priority="43">
      <formula>$X$39=TRUE</formula>
    </cfRule>
  </conditionalFormatting>
  <conditionalFormatting sqref="A32:S32">
    <cfRule type="expression" dxfId="383" priority="54">
      <formula>$X$32=TRUE</formula>
    </cfRule>
  </conditionalFormatting>
  <conditionalFormatting sqref="A33:S33">
    <cfRule type="expression" dxfId="382" priority="55">
      <formula>$X$33=TRUE</formula>
    </cfRule>
  </conditionalFormatting>
  <conditionalFormatting sqref="A34:S34">
    <cfRule type="expression" dxfId="381" priority="57">
      <formula>$X$34=TRUE</formula>
    </cfRule>
  </conditionalFormatting>
  <conditionalFormatting sqref="A36:S36">
    <cfRule type="expression" dxfId="380" priority="59">
      <formula>$X$36=TRUE</formula>
    </cfRule>
  </conditionalFormatting>
  <conditionalFormatting sqref="A37:S37">
    <cfRule type="expression" dxfId="379" priority="56">
      <formula>$X$37=TRUE</formula>
    </cfRule>
  </conditionalFormatting>
  <conditionalFormatting sqref="A38:S38">
    <cfRule type="expression" dxfId="378" priority="60">
      <formula>$X$38=TRUE</formula>
    </cfRule>
  </conditionalFormatting>
  <conditionalFormatting sqref="A16:S16">
    <cfRule type="expression" dxfId="377" priority="19">
      <formula>$X$16=TRUE</formula>
    </cfRule>
  </conditionalFormatting>
  <conditionalFormatting sqref="A35:S35">
    <cfRule type="expression" dxfId="376" priority="61">
      <formula>$X$35=TRUE</formula>
    </cfRule>
  </conditionalFormatting>
  <conditionalFormatting sqref="A15:S15">
    <cfRule type="expression" dxfId="375" priority="37">
      <formula>$X$15=TRUE</formula>
    </cfRule>
  </conditionalFormatting>
  <conditionalFormatting sqref="A18:S18">
    <cfRule type="expression" dxfId="374" priority="45">
      <formula>$X$18=TRUE</formula>
    </cfRule>
  </conditionalFormatting>
  <conditionalFormatting sqref="A19:S19">
    <cfRule type="expression" dxfId="373" priority="50">
      <formula>$X$19=TRUE</formula>
    </cfRule>
  </conditionalFormatting>
  <conditionalFormatting sqref="A22:S22">
    <cfRule type="expression" dxfId="372" priority="48">
      <formula>$X$22=TRUE</formula>
    </cfRule>
  </conditionalFormatting>
  <conditionalFormatting sqref="A23:S23">
    <cfRule type="expression" dxfId="371" priority="51">
      <formula>$X$23=TRUE</formula>
    </cfRule>
  </conditionalFormatting>
  <conditionalFormatting sqref="A24:S24">
    <cfRule type="expression" dxfId="370" priority="52">
      <formula>$X$24=TRUE</formula>
    </cfRule>
  </conditionalFormatting>
  <conditionalFormatting sqref="A25:S25">
    <cfRule type="expression" dxfId="369" priority="53">
      <formula>$X$25=TRUE</formula>
    </cfRule>
  </conditionalFormatting>
  <conditionalFormatting sqref="A26:S26">
    <cfRule type="expression" dxfId="368" priority="41">
      <formula>$X$26=TRUE</formula>
    </cfRule>
  </conditionalFormatting>
  <conditionalFormatting sqref="A27:S27">
    <cfRule type="expression" dxfId="367" priority="40">
      <formula>$X$27=TRUE</formula>
    </cfRule>
  </conditionalFormatting>
  <conditionalFormatting sqref="A28:S28">
    <cfRule type="expression" dxfId="366" priority="49">
      <formula>$X$28=TRUE</formula>
    </cfRule>
  </conditionalFormatting>
  <conditionalFormatting sqref="A30:S30">
    <cfRule type="expression" dxfId="365" priority="58">
      <formula>$X$30=TRUE</formula>
    </cfRule>
  </conditionalFormatting>
  <conditionalFormatting sqref="A31:S31">
    <cfRule type="expression" dxfId="364" priority="38">
      <formula>$X$31=TRUE</formula>
    </cfRule>
  </conditionalFormatting>
  <conditionalFormatting sqref="A29:S29">
    <cfRule type="expression" dxfId="363" priority="39">
      <formula>$X$29=TRUE</formula>
    </cfRule>
  </conditionalFormatting>
  <conditionalFormatting sqref="S15:S63">
    <cfRule type="expression" dxfId="362" priority="8">
      <formula>SUM(B15:M15)&gt;15</formula>
    </cfRule>
  </conditionalFormatting>
  <conditionalFormatting sqref="A20:S20">
    <cfRule type="expression" dxfId="361" priority="46">
      <formula>$X$20=TRUE</formula>
    </cfRule>
  </conditionalFormatting>
  <conditionalFormatting sqref="A21:S21">
    <cfRule type="expression" dxfId="360" priority="47">
      <formula>$X$21=TRUE</formula>
    </cfRule>
  </conditionalFormatting>
  <conditionalFormatting sqref="A15:S63">
    <cfRule type="expression" dxfId="359" priority="62">
      <formula>$O15="LUNCH"</formula>
    </cfRule>
  </conditionalFormatting>
  <conditionalFormatting sqref="G15:G64">
    <cfRule type="expression" dxfId="358" priority="5">
      <formula>AND($Y$16=TRUE,$G$11="All-Day Non IV-D Services")</formula>
    </cfRule>
  </conditionalFormatting>
  <conditionalFormatting sqref="I15:I64">
    <cfRule type="expression" dxfId="357" priority="4">
      <formula>AND($Y$16=TRUE,$G$11="All-Day PTO")</formula>
    </cfRule>
  </conditionalFormatting>
  <conditionalFormatting sqref="K15:K64">
    <cfRule type="expression" dxfId="356" priority="3">
      <formula>AND($Y$16=TRUE,$G$11="All-Day Sick")</formula>
    </cfRule>
  </conditionalFormatting>
  <conditionalFormatting sqref="L15:L64">
    <cfRule type="expression" dxfId="355" priority="2">
      <formula>AND($Y$16=TRUE,$G$11="All-Day VTO")</formula>
    </cfRule>
  </conditionalFormatting>
  <conditionalFormatting sqref="J15:J64">
    <cfRule type="expression" dxfId="354" priority="1">
      <formula>AND($Y$16=TRUE,$G$11="All-Day ATO")</formula>
    </cfRule>
  </conditionalFormatting>
  <dataValidations xWindow="118" yWindow="318" count="29">
    <dataValidation allowBlank="1" showInputMessage="1" showErrorMessage="1" prompt="Schedule start time determined by the time entered in cell G2" sqref="A15" xr:uid="{A77D4C71-1128-4D2A-9DB8-F4969DF8D42A}"/>
    <dataValidation allowBlank="1" prompt="ENTER today's date." sqref="A7" xr:uid="{288DC70B-8A02-4ACF-AE3C-E578CCB050F2}"/>
    <dataValidation allowBlank="1" showInputMessage="1" showErrorMessage="1" prompt="Navigation link to Class List worksheet" sqref="Q12:R12" xr:uid="{A4ECC952-BCAD-4995-B664-46AA51E848A7}"/>
    <dataValidation allowBlank="1" showInputMessage="1" showErrorMessage="1" prompt="ENTER time used whether Paid Time Off or Voluntary Time Off.  " sqref="I13:J13" xr:uid="{73024809-B90A-44B5-B723-54809FBB9AAD}"/>
    <dataValidation allowBlank="1" showInputMessage="1" showErrorMessage="1" prompt="ENTER additional info, as needed. " sqref="O13" xr:uid="{7BAA3492-4168-40D1-9355-96D19F4C0279}"/>
    <dataValidation allowBlank="1" showInputMessage="1" showErrorMessage="1" prompt="15 mins MAX." sqref="S13" xr:uid="{DEEC2778-CC68-4B94-8494-51AE63495E67}"/>
    <dataValidation allowBlank="1" showInputMessage="1" showErrorMessage="1" prompt="ENTER time spent on IV-D service(s). See TYPE KEY above for reference. " sqref="B13:C13 F13" xr:uid="{9BF01DFA-67AB-461C-8E80-7CE0C47496C1}"/>
    <dataValidation allowBlank="1" showInputMessage="1" showErrorMessage="1" prompt="ERROR message if less/more than 15 mins. " sqref="V13" xr:uid="{0C403D0F-8B45-4C8D-AD6C-B7BFF20D4659}"/>
    <dataValidation allowBlank="1" showInputMessage="1" showErrorMessage="1" prompt="ENTER end time. " sqref="L12 P12" xr:uid="{3EB23B3C-BDDA-45E2-BA7D-35885061DABF}"/>
    <dataValidation allowBlank="1" showErrorMessage="1" prompt="ENTER time spent on overtime. Overtime needs prior approval from AB 1058 program manager.  " sqref="N13" xr:uid="{B127DC63-64ED-408C-81F4-CD6177B920A1}"/>
    <dataValidation allowBlank="1" showErrorMessage="1" prompt="Select your COUNTY from the drop-down list." sqref="H6:K6" xr:uid="{7074559E-0F8D-4070-9536-A0DADC1467C4}"/>
    <dataValidation allowBlank="1" showInputMessage="1" showErrorMessage="1" prompt="Work performed during a hearing in a IV-D case related to child support, spousal support, parentage, health insurance or license release." sqref="B14:C14" xr:uid="{C6E88936-B7FD-4D54-BB09-9E424F34FA3D}"/>
    <dataValidation allowBlank="1" showInputMessage="1" showErrorMessage="1" prompt="Work done before and after a hearing and other work connected to a IV-D case related to child support, spousal support, parentage, health insurance or license release." sqref="D14" xr:uid="{D53C3A2E-6B43-4261-96E6-3534B50B24D2}"/>
    <dataValidation allowBlank="1" showInputMessage="1" showErrorMessage="1" prompt="Administrative work related to IV-D issues, such as tracking time." sqref="E14" xr:uid="{4B3C8DD2-D231-4E3B-8186-38ED18241385}"/>
    <dataValidation allowBlank="1" showInputMessage="1" showErrorMessage="1" prompt="Training related to IV-D issues, such as the annual AB 1058 conference." sqref="F14" xr:uid="{5B983A42-9F15-4C2B-8FA3-37841E44992F}"/>
    <dataValidation allowBlank="1" showInputMessage="1" showErrorMessage="1" prompt="All other self-help assistance with non-IV-D issues, such as: Family Law (custody, visitation, divorce, etc.); Restraining Orders; Small Claims info; Civil name-change; Landlord-Tenant, etc." sqref="G13" xr:uid="{80F0D1AF-D27F-4E8E-80FE-909CEB63F737}"/>
    <dataValidation allowBlank="1" showInputMessage="1" showErrorMessage="1" prompt="Time off paid by the court, such as vacation, personal or floating holiday, jury duty, military leave, etc." sqref="I14" xr:uid="{3E0C854F-1A29-447B-B27F-C5144E18A73D}"/>
    <dataValidation allowBlank="1" showInputMessage="1" showErrorMessage="1" prompt="Personal or family sick leave." sqref="K14" xr:uid="{9939C689-1CF9-4659-A7B3-67FDC5E8F6E4}"/>
    <dataValidation allowBlank="1" showInputMessage="1" showErrorMessage="1" prompt="Unpaid time off, such as work furlough." sqref="L14" xr:uid="{67BB0A43-9B53-4C3A-A63C-53D6C051D283}"/>
    <dataValidation allowBlank="1" showInputMessage="1" showErrorMessage="1" prompt="Only include paid break time (i.e. 15-minute breaks); do not include your lunch break if you are not paid for this time." sqref="M13" xr:uid="{5BA0E166-787A-4943-BEDF-A9CDE46926B4}"/>
    <dataValidation allowBlank="1" showInputMessage="1" showErrorMessage="1" prompt="ENTER start time." sqref="L11" xr:uid="{D4116BF5-FEEC-4EA0-9C9B-4235DF5C2AD0}"/>
    <dataValidation allowBlank="1" showErrorMessage="1" prompt="Select your JOB CLASSIFCATION from the drop-down list." sqref="L6:O6" xr:uid="{644E369E-6E5B-4EED-B5C4-4D18C7387AF1}"/>
    <dataValidation type="whole" allowBlank="1" showInputMessage="1" showErrorMessage="1" errorTitle="Error" error="Please enter a number between 1-15." sqref="B15:M63" xr:uid="{CAC12B2A-DA13-4660-9070-2753CAA1C5D4}">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42B74DE3-BB9E-4ECE-B147-6CD8E30CA719}"/>
    <dataValidation allowBlank="1" showErrorMessage="1" prompt="Select your work type from the drop-down list." sqref="P6:Q6" xr:uid="{30F035A6-53A1-419A-BB9A-499511695170}"/>
    <dataValidation allowBlank="1" showErrorMessage="1" errorTitle="Error" error="Please Enter a Date Between July 2019 - June 2020" prompt="ENTER first date of reporting period." sqref="A6:C6" xr:uid="{D1F3E59A-7660-48F5-A996-25B2835F7A8C}"/>
    <dataValidation allowBlank="1" sqref="E7:G7" xr:uid="{DE8FDA2F-85F9-417A-A575-C694E658B779}"/>
    <dataValidation type="list" allowBlank="1" showInputMessage="1" showErrorMessage="1" sqref="G11:H12" xr:uid="{CA7A8CFA-07D2-4BFB-9144-C14CAF834CA5}">
      <formula1>$S$122:$S$128</formula1>
    </dataValidation>
    <dataValidation allowBlank="1" showInputMessage="1" showErrorMessage="1" prompt="Administrative time off paid by the court, such as for judicial holidays." sqref="J14" xr:uid="{2BBF432A-39E2-442B-B72B-4330EE54AAF3}"/>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59405"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9406"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9407"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9408"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9409"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9410"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9411"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9412"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9413"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9414"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9415"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9416"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9417"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59418"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59419"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59420"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59421"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59422"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59423"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59424"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59425"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59426"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59427"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59428"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59429"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59430"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59431"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59432"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59433"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59434"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59435"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59436"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59437"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59438"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59439"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59440"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59441"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59442"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9443"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9444"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D6595-17DD-464B-9D43-2E7F36507734}">
  <sheetPr filterMode="1">
    <tabColor theme="0" tint="-0.34998626667073579"/>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R1" s="108"/>
      <c r="T1" s="13"/>
      <c r="U1" s="13"/>
    </row>
    <row r="2" spans="1:36" ht="21.6" customHeight="1" x14ac:dyDescent="0.2">
      <c r="A2" s="302" t="s">
        <v>110</v>
      </c>
      <c r="B2" s="302"/>
      <c r="C2" s="302"/>
      <c r="D2" s="302"/>
      <c r="E2" s="303"/>
      <c r="F2" s="303"/>
      <c r="G2" s="303"/>
      <c r="H2" s="303"/>
      <c r="I2" s="303"/>
      <c r="J2" s="303"/>
      <c r="K2" s="304"/>
      <c r="L2" s="304"/>
      <c r="M2" s="304"/>
      <c r="N2" s="304"/>
      <c r="O2" s="304"/>
      <c r="P2" s="304"/>
      <c r="Q2" s="304"/>
      <c r="R2" s="108"/>
      <c r="S2" s="305" t="s">
        <v>131</v>
      </c>
      <c r="T2" s="306"/>
      <c r="U2" s="307"/>
      <c r="W2" s="96"/>
    </row>
    <row r="3" spans="1:36" ht="24.6" customHeight="1" x14ac:dyDescent="0.2">
      <c r="A3" s="308" t="s">
        <v>103</v>
      </c>
      <c r="B3" s="308"/>
      <c r="C3" s="308"/>
      <c r="D3" s="308"/>
      <c r="E3" s="308"/>
      <c r="F3" s="308"/>
      <c r="G3" s="308"/>
      <c r="H3" s="308"/>
      <c r="I3" s="308"/>
      <c r="J3" s="308"/>
      <c r="K3" s="308"/>
      <c r="L3" s="308"/>
      <c r="M3" s="308"/>
      <c r="N3" s="308"/>
      <c r="O3" s="308"/>
      <c r="P3" s="308"/>
      <c r="Q3" s="308"/>
      <c r="R3" s="110"/>
      <c r="S3" s="295"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296"/>
      <c r="U3" s="297"/>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R4" s="108"/>
      <c r="S4" s="309"/>
      <c r="T4" s="310"/>
      <c r="U4" s="311"/>
      <c r="W4" s="94"/>
      <c r="Y4" s="15" t="s">
        <v>9</v>
      </c>
    </row>
    <row r="5" spans="1:36" s="16" customFormat="1" ht="12.6" customHeight="1" x14ac:dyDescent="0.2">
      <c r="A5" s="289" t="s">
        <v>8</v>
      </c>
      <c r="B5" s="290"/>
      <c r="C5" s="291"/>
      <c r="D5" s="289" t="s">
        <v>79</v>
      </c>
      <c r="E5" s="290"/>
      <c r="F5" s="290"/>
      <c r="G5" s="291"/>
      <c r="H5" s="289" t="s">
        <v>80</v>
      </c>
      <c r="I5" s="290"/>
      <c r="J5" s="290"/>
      <c r="K5" s="291"/>
      <c r="L5" s="289" t="s">
        <v>101</v>
      </c>
      <c r="M5" s="290"/>
      <c r="N5" s="290"/>
      <c r="O5" s="291"/>
      <c r="P5" s="312" t="s">
        <v>81</v>
      </c>
      <c r="Q5" s="313"/>
      <c r="R5" s="111"/>
      <c r="S5" s="298"/>
      <c r="T5" s="299"/>
      <c r="U5" s="300"/>
      <c r="W5" s="95"/>
      <c r="X5" s="17"/>
      <c r="Y5" s="18" t="s">
        <v>10</v>
      </c>
      <c r="Z5" s="19"/>
      <c r="AA5" s="17"/>
      <c r="AB5" s="17"/>
      <c r="AC5" s="19"/>
      <c r="AD5" s="19"/>
      <c r="AE5" s="19"/>
      <c r="AF5" s="19"/>
      <c r="AG5" s="19"/>
    </row>
    <row r="6" spans="1:36" ht="14.1" customHeight="1" x14ac:dyDescent="0.2">
      <c r="A6" s="381">
        <f>Monday!A6+2</f>
        <v>2</v>
      </c>
      <c r="B6" s="382"/>
      <c r="C6" s="383"/>
      <c r="D6" s="384">
        <f>Monday!D6</f>
        <v>0</v>
      </c>
      <c r="E6" s="385"/>
      <c r="F6" s="385"/>
      <c r="G6" s="386"/>
      <c r="H6" s="384">
        <f>Monday!H6</f>
        <v>0</v>
      </c>
      <c r="I6" s="385"/>
      <c r="J6" s="385"/>
      <c r="K6" s="386"/>
      <c r="L6" s="384">
        <f>Monday!L6</f>
        <v>0</v>
      </c>
      <c r="M6" s="385"/>
      <c r="N6" s="385"/>
      <c r="O6" s="386"/>
      <c r="P6" s="384">
        <f>Monday!P6</f>
        <v>0</v>
      </c>
      <c r="Q6" s="386"/>
      <c r="R6" s="93"/>
      <c r="S6" s="295" t="str">
        <f>IF($AB$64&gt;0,"You must delete time tracked during your lunch break.","")</f>
        <v/>
      </c>
      <c r="T6" s="296"/>
      <c r="U6" s="297"/>
      <c r="W6" s="14">
        <f>IF(S6="",0,1)</f>
        <v>0</v>
      </c>
      <c r="X6" s="13"/>
    </row>
    <row r="7" spans="1:36" s="20" customFormat="1" ht="8.25" customHeight="1" x14ac:dyDescent="0.2">
      <c r="A7" s="121"/>
      <c r="B7" s="122"/>
      <c r="C7" s="122"/>
      <c r="D7" s="122"/>
      <c r="E7" s="123"/>
      <c r="F7" s="123"/>
      <c r="G7" s="123"/>
      <c r="H7" s="124"/>
      <c r="I7" s="125"/>
      <c r="J7" s="125"/>
      <c r="K7" s="125"/>
      <c r="L7" s="372">
        <f>Monday!L7</f>
        <v>0</v>
      </c>
      <c r="M7" s="372"/>
      <c r="N7" s="372"/>
      <c r="O7" s="372"/>
      <c r="P7" s="126"/>
      <c r="Q7" s="126"/>
      <c r="R7" s="126"/>
      <c r="S7" s="298"/>
      <c r="T7" s="299"/>
      <c r="U7" s="300"/>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7" t="str">
        <f>IF(SUM(T15:T63)&gt;0,"Time tracked in rows with a red highlighted cell exceeds 15 minutes.","")</f>
        <v/>
      </c>
      <c r="T8" s="318"/>
      <c r="U8" s="319"/>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20"/>
      <c r="T9" s="321"/>
      <c r="U9" s="322"/>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23" t="s">
        <v>102</v>
      </c>
      <c r="B11" s="324"/>
      <c r="C11" s="324"/>
      <c r="D11" s="324"/>
      <c r="E11" s="324"/>
      <c r="F11" s="324"/>
      <c r="G11" s="387" t="s">
        <v>93</v>
      </c>
      <c r="H11" s="387"/>
      <c r="I11" s="195"/>
      <c r="J11" s="206"/>
      <c r="K11" s="62" t="s">
        <v>82</v>
      </c>
      <c r="L11" s="327">
        <v>0.33333333333333331</v>
      </c>
      <c r="M11" s="328"/>
      <c r="N11" s="329" t="s">
        <v>97</v>
      </c>
      <c r="O11" s="330"/>
      <c r="P11" s="64">
        <v>0.5</v>
      </c>
      <c r="Q11" s="331" t="s">
        <v>99</v>
      </c>
      <c r="R11" s="332"/>
      <c r="S11" s="333"/>
      <c r="T11" s="334"/>
      <c r="U11" s="335"/>
      <c r="V11" s="11"/>
      <c r="AE11" s="14"/>
    </row>
    <row r="12" spans="1:36" ht="14.85" customHeight="1" thickBot="1" x14ac:dyDescent="0.25">
      <c r="A12" s="325"/>
      <c r="B12" s="326"/>
      <c r="C12" s="326"/>
      <c r="D12" s="326"/>
      <c r="E12" s="326"/>
      <c r="F12" s="326"/>
      <c r="G12" s="388"/>
      <c r="H12" s="388"/>
      <c r="I12" s="196"/>
      <c r="J12" s="207"/>
      <c r="K12" s="63" t="s">
        <v>83</v>
      </c>
      <c r="L12" s="336">
        <v>0.70833333333333337</v>
      </c>
      <c r="M12" s="337"/>
      <c r="N12" s="338" t="s">
        <v>98</v>
      </c>
      <c r="O12" s="339"/>
      <c r="P12" s="65">
        <v>0.54166666666666663</v>
      </c>
      <c r="Q12" s="340">
        <f>S64/60</f>
        <v>0</v>
      </c>
      <c r="R12" s="341"/>
      <c r="S12" s="342"/>
      <c r="T12" s="334"/>
      <c r="U12" s="335"/>
      <c r="V12" s="12"/>
    </row>
    <row r="13" spans="1:36" ht="23.45" customHeight="1" x14ac:dyDescent="0.2">
      <c r="A13" s="349" t="s">
        <v>0</v>
      </c>
      <c r="B13" s="351" t="s">
        <v>16</v>
      </c>
      <c r="C13" s="352"/>
      <c r="D13" s="352"/>
      <c r="E13" s="352"/>
      <c r="F13" s="59"/>
      <c r="G13" s="353" t="s">
        <v>3</v>
      </c>
      <c r="H13" s="152" t="s">
        <v>94</v>
      </c>
      <c r="I13" s="351" t="s">
        <v>5</v>
      </c>
      <c r="J13" s="352"/>
      <c r="K13" s="352"/>
      <c r="L13" s="355"/>
      <c r="M13" s="353" t="s">
        <v>6</v>
      </c>
      <c r="N13" s="53" t="s">
        <v>92</v>
      </c>
      <c r="O13" s="357" t="s">
        <v>2</v>
      </c>
      <c r="P13" s="358"/>
      <c r="Q13" s="358"/>
      <c r="R13" s="99"/>
      <c r="S13" s="343" t="s">
        <v>12</v>
      </c>
      <c r="T13" s="334"/>
      <c r="U13" s="335"/>
      <c r="V13" s="49" t="s">
        <v>11</v>
      </c>
    </row>
    <row r="14" spans="1:36" ht="10.5" customHeight="1" x14ac:dyDescent="0.2">
      <c r="A14" s="350"/>
      <c r="B14" s="57" t="s">
        <v>132</v>
      </c>
      <c r="C14" s="57" t="s">
        <v>111</v>
      </c>
      <c r="D14" s="42" t="s">
        <v>133</v>
      </c>
      <c r="E14" s="42" t="s">
        <v>4</v>
      </c>
      <c r="F14" s="42" t="s">
        <v>112</v>
      </c>
      <c r="G14" s="354"/>
      <c r="H14" s="153"/>
      <c r="I14" s="41" t="s">
        <v>85</v>
      </c>
      <c r="J14" s="41" t="s">
        <v>167</v>
      </c>
      <c r="K14" s="42" t="s">
        <v>1</v>
      </c>
      <c r="L14" s="42" t="s">
        <v>86</v>
      </c>
      <c r="M14" s="356"/>
      <c r="N14" s="66"/>
      <c r="O14" s="359"/>
      <c r="P14" s="360"/>
      <c r="Q14" s="360"/>
      <c r="R14" s="100"/>
      <c r="S14" s="344"/>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347" t="str">
        <f t="shared" ref="O15:O63" si="0">IF(A15&gt;$P$11-TIME(0,5,0),IF(A15&lt;$P$12,"LUNCH",""),"")</f>
        <v/>
      </c>
      <c r="P15" s="348"/>
      <c r="Q15" s="348"/>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347" t="str">
        <f t="shared" si="0"/>
        <v/>
      </c>
      <c r="P16" s="348"/>
      <c r="Q16" s="348"/>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347" t="str">
        <f t="shared" si="0"/>
        <v/>
      </c>
      <c r="P17" s="348"/>
      <c r="Q17" s="348"/>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347" t="str">
        <f t="shared" si="0"/>
        <v/>
      </c>
      <c r="P18" s="348"/>
      <c r="Q18" s="348"/>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347" t="str">
        <f t="shared" si="0"/>
        <v/>
      </c>
      <c r="P19" s="348"/>
      <c r="Q19" s="348"/>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347" t="str">
        <f t="shared" si="0"/>
        <v/>
      </c>
      <c r="P20" s="348"/>
      <c r="Q20" s="348"/>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347" t="str">
        <f t="shared" si="0"/>
        <v/>
      </c>
      <c r="P21" s="348"/>
      <c r="Q21" s="348"/>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347" t="str">
        <f t="shared" si="0"/>
        <v/>
      </c>
      <c r="P22" s="348"/>
      <c r="Q22" s="348"/>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347" t="str">
        <f t="shared" si="0"/>
        <v/>
      </c>
      <c r="P23" s="348"/>
      <c r="Q23" s="348"/>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347" t="str">
        <f t="shared" si="0"/>
        <v/>
      </c>
      <c r="P24" s="348"/>
      <c r="Q24" s="348"/>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347" t="str">
        <f t="shared" si="0"/>
        <v/>
      </c>
      <c r="P25" s="348"/>
      <c r="Q25" s="348"/>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347" t="str">
        <f t="shared" si="0"/>
        <v/>
      </c>
      <c r="P26" s="348"/>
      <c r="Q26" s="348"/>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347" t="str">
        <f t="shared" si="0"/>
        <v/>
      </c>
      <c r="P27" s="348"/>
      <c r="Q27" s="348"/>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347" t="str">
        <f t="shared" si="0"/>
        <v/>
      </c>
      <c r="P28" s="348"/>
      <c r="Q28" s="348"/>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347" t="str">
        <f t="shared" si="0"/>
        <v/>
      </c>
      <c r="P29" s="348"/>
      <c r="Q29" s="348"/>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347" t="str">
        <f t="shared" si="0"/>
        <v/>
      </c>
      <c r="P30" s="348"/>
      <c r="Q30" s="348"/>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347" t="str">
        <f t="shared" si="0"/>
        <v>LUNCH</v>
      </c>
      <c r="P31" s="348"/>
      <c r="Q31" s="348"/>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347" t="str">
        <f t="shared" si="0"/>
        <v>LUNCH</v>
      </c>
      <c r="P32" s="348"/>
      <c r="Q32" s="348"/>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347" t="str">
        <f t="shared" si="0"/>
        <v>LUNCH</v>
      </c>
      <c r="P33" s="348"/>
      <c r="Q33" s="348"/>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347" t="str">
        <f t="shared" si="0"/>
        <v>LUNCH</v>
      </c>
      <c r="P34" s="348"/>
      <c r="Q34" s="348"/>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347" t="str">
        <f t="shared" si="0"/>
        <v/>
      </c>
      <c r="P35" s="348"/>
      <c r="Q35" s="348"/>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347" t="str">
        <f t="shared" si="0"/>
        <v/>
      </c>
      <c r="P36" s="348"/>
      <c r="Q36" s="348"/>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347" t="str">
        <f t="shared" si="0"/>
        <v/>
      </c>
      <c r="P37" s="348"/>
      <c r="Q37" s="348"/>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347" t="str">
        <f t="shared" si="0"/>
        <v/>
      </c>
      <c r="P38" s="348"/>
      <c r="Q38" s="348"/>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347" t="str">
        <f t="shared" si="0"/>
        <v/>
      </c>
      <c r="P39" s="348"/>
      <c r="Q39" s="348"/>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347" t="str">
        <f t="shared" si="0"/>
        <v/>
      </c>
      <c r="P40" s="348"/>
      <c r="Q40" s="348"/>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347" t="str">
        <f t="shared" si="0"/>
        <v/>
      </c>
      <c r="P41" s="348"/>
      <c r="Q41" s="348"/>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347" t="str">
        <f t="shared" si="0"/>
        <v/>
      </c>
      <c r="P42" s="348"/>
      <c r="Q42" s="348"/>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347" t="str">
        <f t="shared" si="0"/>
        <v/>
      </c>
      <c r="P43" s="348"/>
      <c r="Q43" s="348"/>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347" t="str">
        <f t="shared" si="0"/>
        <v/>
      </c>
      <c r="P44" s="348"/>
      <c r="Q44" s="348"/>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347" t="str">
        <f t="shared" si="0"/>
        <v/>
      </c>
      <c r="P45" s="348"/>
      <c r="Q45" s="348"/>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347" t="str">
        <f t="shared" si="0"/>
        <v/>
      </c>
      <c r="P46" s="348"/>
      <c r="Q46" s="348"/>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347" t="str">
        <f t="shared" si="0"/>
        <v/>
      </c>
      <c r="P47" s="348"/>
      <c r="Q47" s="348"/>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347" t="str">
        <f t="shared" si="0"/>
        <v/>
      </c>
      <c r="P48" s="348"/>
      <c r="Q48" s="348"/>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347" t="str">
        <f t="shared" si="0"/>
        <v/>
      </c>
      <c r="P49" s="348"/>
      <c r="Q49" s="348"/>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347" t="str">
        <f t="shared" si="0"/>
        <v/>
      </c>
      <c r="P50" s="348"/>
      <c r="Q50" s="348"/>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347" t="str">
        <f t="shared" si="0"/>
        <v/>
      </c>
      <c r="P51" s="348"/>
      <c r="Q51" s="348"/>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347" t="str">
        <f t="shared" si="0"/>
        <v/>
      </c>
      <c r="P52" s="348"/>
      <c r="Q52" s="348"/>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347" t="str">
        <f t="shared" si="0"/>
        <v/>
      </c>
      <c r="P53" s="348"/>
      <c r="Q53" s="348"/>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347" t="str">
        <f t="shared" si="0"/>
        <v/>
      </c>
      <c r="P54" s="348"/>
      <c r="Q54" s="348"/>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347" t="str">
        <f t="shared" si="0"/>
        <v/>
      </c>
      <c r="P55" s="348"/>
      <c r="Q55" s="348"/>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347" t="str">
        <f t="shared" si="0"/>
        <v/>
      </c>
      <c r="P56" s="348"/>
      <c r="Q56" s="348"/>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347" t="str">
        <f t="shared" si="0"/>
        <v/>
      </c>
      <c r="P57" s="348"/>
      <c r="Q57" s="348"/>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347" t="str">
        <f t="shared" si="0"/>
        <v/>
      </c>
      <c r="P58" s="348"/>
      <c r="Q58" s="348"/>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347" t="str">
        <f t="shared" si="0"/>
        <v/>
      </c>
      <c r="P59" s="348"/>
      <c r="Q59" s="348"/>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347" t="str">
        <f t="shared" si="0"/>
        <v/>
      </c>
      <c r="P60" s="348"/>
      <c r="Q60" s="348"/>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347" t="str">
        <f t="shared" si="0"/>
        <v/>
      </c>
      <c r="P61" s="348"/>
      <c r="Q61" s="348"/>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347" t="str">
        <f t="shared" si="0"/>
        <v/>
      </c>
      <c r="P62" s="348"/>
      <c r="Q62" s="348"/>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347" t="str">
        <f t="shared" si="0"/>
        <v/>
      </c>
      <c r="P63" s="348"/>
      <c r="Q63" s="348"/>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51">
        <f t="shared" si="7"/>
        <v>0</v>
      </c>
      <c r="O64" s="365"/>
      <c r="P64" s="366"/>
      <c r="Q64" s="366"/>
      <c r="R64" s="145"/>
      <c r="S64" s="147">
        <f>SUM(B64:P64)</f>
        <v>0</v>
      </c>
      <c r="T64" s="13"/>
      <c r="U64" s="13"/>
      <c r="V64" s="52"/>
      <c r="W64" s="14"/>
      <c r="X64" s="14">
        <f>COUNTIF(X15:X63,TRUE)</f>
        <v>0</v>
      </c>
      <c r="AB64" s="14">
        <f>SUBTOTAL(9,AB15:AB63)</f>
        <v>0</v>
      </c>
    </row>
    <row r="65" spans="1:34" ht="7.5" customHeight="1" x14ac:dyDescent="0.2">
      <c r="A65" s="108"/>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3"/>
      <c r="U65" s="32"/>
      <c r="V65" s="21"/>
      <c r="W65" s="14"/>
    </row>
    <row r="66" spans="1:34" ht="7.5" customHeight="1" x14ac:dyDescent="0.2">
      <c r="A66" s="108"/>
      <c r="B66" s="134">
        <f>B64-B65</f>
        <v>0</v>
      </c>
      <c r="C66" s="134">
        <f>C64-C65</f>
        <v>0</v>
      </c>
      <c r="D66" s="134">
        <f t="shared" ref="D66:M66" si="9">D64-D65</f>
        <v>0</v>
      </c>
      <c r="E66" s="134">
        <f t="shared" si="9"/>
        <v>0</v>
      </c>
      <c r="F66" s="134">
        <f t="shared" si="9"/>
        <v>0</v>
      </c>
      <c r="G66" s="134">
        <f t="shared" si="9"/>
        <v>0</v>
      </c>
      <c r="H66" s="134">
        <f t="shared" si="9"/>
        <v>0</v>
      </c>
      <c r="I66" s="134">
        <f t="shared" si="9"/>
        <v>0</v>
      </c>
      <c r="J66" s="134"/>
      <c r="K66" s="134">
        <f t="shared" si="9"/>
        <v>0</v>
      </c>
      <c r="L66" s="134">
        <f t="shared" si="9"/>
        <v>0</v>
      </c>
      <c r="M66" s="134">
        <f t="shared" si="9"/>
        <v>0</v>
      </c>
      <c r="N66" s="137"/>
      <c r="O66" s="137"/>
      <c r="P66" s="137"/>
      <c r="Q66" s="112"/>
      <c r="R66" s="112"/>
      <c r="S66" s="112">
        <f>SUBTOTAL(9,A66:M66)</f>
        <v>0</v>
      </c>
      <c r="T66" s="13"/>
      <c r="U66" s="32"/>
      <c r="V66" s="21"/>
      <c r="W66" s="14"/>
    </row>
    <row r="67" spans="1:34" ht="19.350000000000001" customHeight="1" x14ac:dyDescent="0.2">
      <c r="A67" s="370" t="s">
        <v>90</v>
      </c>
      <c r="B67" s="393"/>
      <c r="C67" s="393"/>
      <c r="D67" s="393"/>
      <c r="E67" s="393"/>
      <c r="F67" s="393"/>
      <c r="G67" s="393"/>
      <c r="H67" s="393"/>
      <c r="I67" s="393"/>
      <c r="J67" s="393"/>
      <c r="K67" s="393"/>
      <c r="L67" s="393"/>
      <c r="M67" s="393"/>
      <c r="N67" s="393"/>
      <c r="O67" s="393"/>
      <c r="P67" s="393"/>
      <c r="Q67" s="393"/>
      <c r="R67" s="393"/>
      <c r="S67" s="393"/>
      <c r="T67" s="192"/>
      <c r="U67" s="101"/>
      <c r="V67" s="101"/>
      <c r="W67" s="14"/>
      <c r="Z67" s="14"/>
      <c r="AH67" s="13"/>
    </row>
    <row r="68" spans="1:34" ht="25.35" customHeight="1" x14ac:dyDescent="0.2">
      <c r="A68" s="189"/>
      <c r="B68" s="1"/>
      <c r="C68" s="1"/>
      <c r="D68" s="1"/>
      <c r="E68" s="1"/>
      <c r="F68" s="1"/>
      <c r="G68" s="1"/>
      <c r="H68" s="1"/>
      <c r="I68" s="1"/>
      <c r="J68" s="1"/>
      <c r="K68" s="71"/>
      <c r="L68" s="55"/>
      <c r="M68" s="33"/>
      <c r="N68" s="369"/>
      <c r="O68" s="369"/>
      <c r="P68" s="369"/>
      <c r="Q68" s="369"/>
      <c r="R68" s="33"/>
      <c r="S68" s="33"/>
      <c r="T68" s="58"/>
      <c r="U68" s="13"/>
      <c r="V68" s="13"/>
      <c r="W68" s="14"/>
      <c r="Z68" s="14"/>
      <c r="AH68" s="13"/>
    </row>
    <row r="69" spans="1:34" ht="17.100000000000001" customHeight="1" x14ac:dyDescent="0.2">
      <c r="A69" s="361"/>
      <c r="B69" s="362"/>
      <c r="C69" s="362"/>
      <c r="D69" s="362"/>
      <c r="E69" s="362"/>
      <c r="F69" s="362"/>
      <c r="G69" s="362"/>
      <c r="H69" s="362"/>
      <c r="I69" s="142"/>
      <c r="J69" s="204"/>
      <c r="K69" s="184"/>
      <c r="L69" s="139"/>
      <c r="M69" s="190"/>
      <c r="N69" s="363"/>
      <c r="O69" s="364"/>
      <c r="P69" s="364"/>
      <c r="Q69" s="364"/>
      <c r="R69" s="140"/>
      <c r="S69" s="361"/>
      <c r="T69" s="361"/>
      <c r="U69" s="13"/>
      <c r="V69" s="13"/>
      <c r="W69" s="14"/>
    </row>
    <row r="70" spans="1:34" ht="30" customHeight="1" x14ac:dyDescent="0.2">
      <c r="A70" s="370"/>
      <c r="B70" s="370"/>
      <c r="C70" s="370"/>
      <c r="D70" s="370"/>
      <c r="E70" s="370"/>
      <c r="F70" s="370"/>
      <c r="G70" s="370"/>
      <c r="H70" s="370"/>
      <c r="I70" s="370"/>
      <c r="J70" s="370"/>
      <c r="K70" s="370"/>
      <c r="L70" s="370"/>
      <c r="M70" s="370"/>
      <c r="N70" s="370"/>
      <c r="O70" s="370"/>
      <c r="P70" s="370"/>
      <c r="Q70" s="370"/>
      <c r="R70" s="370"/>
      <c r="S70" s="370"/>
      <c r="T70" s="191"/>
      <c r="U70" s="68"/>
      <c r="V70" s="68"/>
      <c r="W70" s="14"/>
    </row>
    <row r="71" spans="1:34" ht="25.35" customHeight="1" x14ac:dyDescent="0.2">
      <c r="A71" s="13" t="s">
        <v>90</v>
      </c>
      <c r="B71" s="71"/>
      <c r="C71" s="71"/>
      <c r="D71" s="71"/>
      <c r="E71" s="71"/>
      <c r="F71" s="71"/>
      <c r="G71" s="71"/>
      <c r="H71" s="71"/>
      <c r="I71" s="71"/>
      <c r="J71" s="71"/>
      <c r="K71" s="71"/>
      <c r="L71" s="55"/>
      <c r="M71" s="33"/>
      <c r="N71" s="369"/>
      <c r="O71" s="369"/>
      <c r="P71" s="369"/>
      <c r="Q71" s="369"/>
      <c r="R71" s="33"/>
      <c r="S71" s="33"/>
      <c r="T71" s="58"/>
      <c r="U71" s="13"/>
      <c r="V71" s="13"/>
      <c r="W71" s="14"/>
    </row>
    <row r="72" spans="1:34" ht="17.100000000000001" customHeight="1" x14ac:dyDescent="0.2">
      <c r="A72" s="363"/>
      <c r="B72" s="363"/>
      <c r="C72" s="363"/>
      <c r="D72" s="363"/>
      <c r="E72" s="363"/>
      <c r="F72" s="363"/>
      <c r="G72" s="363"/>
      <c r="H72" s="363"/>
      <c r="I72" s="142"/>
      <c r="J72" s="204"/>
      <c r="K72" s="184"/>
      <c r="L72" s="139"/>
      <c r="M72" s="190"/>
      <c r="N72" s="363"/>
      <c r="O72" s="364"/>
      <c r="P72" s="364"/>
      <c r="Q72" s="364"/>
      <c r="R72" s="91"/>
      <c r="S72" s="392"/>
      <c r="T72" s="392"/>
      <c r="U72" s="13"/>
      <c r="V72" s="13"/>
      <c r="W72" s="14"/>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M121" s="198"/>
      <c r="N121" s="39"/>
      <c r="O121" s="39"/>
      <c r="P121" s="39"/>
      <c r="Q121" s="14"/>
      <c r="R121" s="14"/>
      <c r="S121" s="14"/>
      <c r="T121" s="14"/>
      <c r="U121" s="14"/>
      <c r="V121" s="13"/>
      <c r="W121" s="47"/>
      <c r="Y121" s="45" t="s">
        <v>52</v>
      </c>
    </row>
    <row r="122" spans="6:25" ht="24.75" customHeight="1" x14ac:dyDescent="0.2">
      <c r="F122" s="67" t="s">
        <v>90</v>
      </c>
      <c r="M122" s="39" t="s">
        <v>18</v>
      </c>
      <c r="N122" s="39"/>
      <c r="O122" s="39"/>
      <c r="P122" s="39"/>
      <c r="Q122" s="14"/>
      <c r="R122" s="14"/>
      <c r="S122" s="197" t="s">
        <v>93</v>
      </c>
      <c r="T122" s="197"/>
      <c r="U122" s="14"/>
      <c r="V122" s="13"/>
      <c r="W122" s="47"/>
      <c r="Y122" s="46" t="s">
        <v>53</v>
      </c>
    </row>
    <row r="123" spans="6:25" ht="24.75" customHeight="1" x14ac:dyDescent="0.2">
      <c r="F123" s="67" t="s">
        <v>90</v>
      </c>
      <c r="M123" s="39" t="s">
        <v>95</v>
      </c>
      <c r="N123" s="39"/>
      <c r="O123" s="39"/>
      <c r="P123" s="39"/>
      <c r="Q123" s="14"/>
      <c r="R123" s="14"/>
      <c r="S123" s="197" t="s">
        <v>91</v>
      </c>
      <c r="T123" s="197"/>
      <c r="U123" s="14"/>
      <c r="V123" s="13"/>
      <c r="W123" s="47"/>
      <c r="Y123" s="46" t="s">
        <v>54</v>
      </c>
    </row>
    <row r="124" spans="6:25" ht="27" customHeight="1" x14ac:dyDescent="0.2">
      <c r="F124" s="67" t="s">
        <v>90</v>
      </c>
      <c r="M124" s="39" t="s">
        <v>105</v>
      </c>
      <c r="N124" s="39"/>
      <c r="O124" s="39"/>
      <c r="P124" s="39"/>
      <c r="Q124" s="14"/>
      <c r="R124" s="14"/>
      <c r="S124" s="197" t="s">
        <v>87</v>
      </c>
      <c r="T124" s="197"/>
      <c r="U124" s="14"/>
      <c r="V124" s="13"/>
      <c r="W124" s="47"/>
      <c r="Y124" s="46" t="s">
        <v>55</v>
      </c>
    </row>
    <row r="125" spans="6:25" ht="33.75" customHeight="1" x14ac:dyDescent="0.2">
      <c r="F125" s="67" t="s">
        <v>90</v>
      </c>
      <c r="M125" s="39" t="s">
        <v>106</v>
      </c>
      <c r="N125" s="39"/>
      <c r="O125" s="39"/>
      <c r="P125" s="39"/>
      <c r="Q125" s="14"/>
      <c r="R125" s="14"/>
      <c r="S125" s="197" t="s">
        <v>168</v>
      </c>
      <c r="T125" s="197"/>
      <c r="U125" s="14"/>
      <c r="V125" s="13"/>
      <c r="W125" s="47"/>
      <c r="Y125" s="46" t="s">
        <v>56</v>
      </c>
    </row>
    <row r="126" spans="6:25" ht="29.25" customHeight="1" x14ac:dyDescent="0.2">
      <c r="F126" s="67" t="s">
        <v>90</v>
      </c>
      <c r="M126" s="39" t="s">
        <v>96</v>
      </c>
      <c r="N126" s="39"/>
      <c r="O126" s="39"/>
      <c r="P126" s="39"/>
      <c r="Q126" s="14"/>
      <c r="R126" s="14"/>
      <c r="S126" s="197" t="s">
        <v>88</v>
      </c>
      <c r="T126" s="197"/>
      <c r="U126" s="14"/>
      <c r="V126" s="13"/>
      <c r="W126" s="47"/>
      <c r="Y126" s="46" t="s">
        <v>57</v>
      </c>
    </row>
    <row r="127" spans="6:25" ht="38.25" customHeight="1" x14ac:dyDescent="0.2">
      <c r="F127" s="67" t="s">
        <v>90</v>
      </c>
      <c r="M127" s="39" t="s">
        <v>107</v>
      </c>
      <c r="N127" s="39"/>
      <c r="O127" s="39"/>
      <c r="P127" s="39"/>
      <c r="Q127" s="14"/>
      <c r="R127" s="14"/>
      <c r="S127" s="197" t="s">
        <v>89</v>
      </c>
      <c r="T127" s="14"/>
      <c r="U127" s="14"/>
      <c r="V127" s="13"/>
      <c r="W127" s="47"/>
      <c r="Y127" s="46" t="s">
        <v>58</v>
      </c>
    </row>
    <row r="128" spans="6:25" ht="31.5" customHeight="1" x14ac:dyDescent="0.2">
      <c r="F128" s="67" t="s">
        <v>90</v>
      </c>
      <c r="M128" s="39" t="s">
        <v>108</v>
      </c>
      <c r="N128" s="39"/>
      <c r="O128" s="39"/>
      <c r="P128" s="39"/>
      <c r="Q128" s="14"/>
      <c r="R128" s="14"/>
      <c r="S128" s="14" t="s">
        <v>176</v>
      </c>
      <c r="T128" s="14"/>
      <c r="U128" s="14"/>
      <c r="V128" s="13"/>
      <c r="W128" s="47"/>
      <c r="Y128" s="45" t="s">
        <v>59</v>
      </c>
    </row>
    <row r="129" spans="6:25" ht="44.25" customHeight="1" x14ac:dyDescent="0.2">
      <c r="F129" s="67" t="s">
        <v>90</v>
      </c>
      <c r="M129" s="39" t="s">
        <v>109</v>
      </c>
      <c r="N129" s="39"/>
      <c r="O129" s="39"/>
      <c r="P129" s="39"/>
      <c r="Q129" s="14"/>
      <c r="R129" s="14"/>
      <c r="S129" s="14"/>
      <c r="T129" s="14"/>
      <c r="U129" s="14"/>
      <c r="V129" s="13"/>
      <c r="W129" s="47"/>
      <c r="Y129" s="46" t="s">
        <v>60</v>
      </c>
    </row>
    <row r="130" spans="6:25" ht="31.5" customHeight="1" x14ac:dyDescent="0.2">
      <c r="M130" s="39" t="s">
        <v>104</v>
      </c>
      <c r="N130" s="39"/>
      <c r="O130" s="39"/>
      <c r="P130" s="39"/>
      <c r="Q130" s="14"/>
      <c r="R130" s="14"/>
      <c r="S130" s="14"/>
      <c r="T130" s="14"/>
      <c r="U130" s="14"/>
      <c r="V130" s="13"/>
      <c r="W130" s="47"/>
      <c r="Y130" s="45" t="s">
        <v>84</v>
      </c>
    </row>
    <row r="131" spans="6:25" ht="30" customHeight="1" x14ac:dyDescent="0.2">
      <c r="M131" s="39"/>
      <c r="N131" s="39"/>
      <c r="O131" s="39"/>
      <c r="P131" s="39"/>
      <c r="Q131" s="14"/>
      <c r="R131" s="14"/>
      <c r="S131" s="14"/>
      <c r="T131" s="14"/>
      <c r="U131" s="14"/>
      <c r="V131" s="13"/>
      <c r="W131" s="47"/>
      <c r="Y131" s="46" t="s">
        <v>61</v>
      </c>
    </row>
    <row r="132" spans="6:25" ht="30" customHeight="1" x14ac:dyDescent="0.2">
      <c r="M132" s="39"/>
      <c r="N132" s="39"/>
      <c r="O132" s="39"/>
      <c r="P132" s="39"/>
      <c r="Q132" s="14"/>
      <c r="R132" s="14"/>
      <c r="S132" s="14"/>
      <c r="T132" s="14"/>
      <c r="U132" s="14"/>
      <c r="V132" s="13"/>
      <c r="W132" s="47"/>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uRUqLky0IJG4HA/9OZqVQ1ArruaNAZ9wXZNwV/ZA5iiNxZBOehRo8eb32dm4DFulCUPqmiTHY/atI5YijqMClw==" saltValue="OJn8/jRpfv1NKFFOsA+tCw==" spinCount="100000" sheet="1" objects="1" scenarios="1"/>
  <autoFilter ref="A15:A280" xr:uid="{00000000-0009-0000-0000-000002000000}">
    <filterColumn colId="0" hiddenButton="1">
      <filters blank="1"/>
    </filterColumn>
  </autoFilter>
  <dataConsolidate/>
  <mergeCells count="93">
    <mergeCell ref="A70:S70"/>
    <mergeCell ref="N71:Q71"/>
    <mergeCell ref="A72:H72"/>
    <mergeCell ref="N72:Q72"/>
    <mergeCell ref="S72:T72"/>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O55:Q55"/>
    <mergeCell ref="O44:Q44"/>
    <mergeCell ref="O45:Q45"/>
    <mergeCell ref="O46:Q46"/>
    <mergeCell ref="O47:Q47"/>
    <mergeCell ref="O48:Q48"/>
    <mergeCell ref="O49:Q49"/>
    <mergeCell ref="O50:Q50"/>
    <mergeCell ref="O51:Q51"/>
    <mergeCell ref="O52:Q52"/>
    <mergeCell ref="O53:Q53"/>
    <mergeCell ref="O54:Q54"/>
    <mergeCell ref="O43:Q43"/>
    <mergeCell ref="O32:Q32"/>
    <mergeCell ref="O33:Q33"/>
    <mergeCell ref="O34:Q34"/>
    <mergeCell ref="O35:Q35"/>
    <mergeCell ref="O36:Q36"/>
    <mergeCell ref="O37:Q37"/>
    <mergeCell ref="O38:Q38"/>
    <mergeCell ref="O39:Q39"/>
    <mergeCell ref="O40:Q40"/>
    <mergeCell ref="O41:Q41"/>
    <mergeCell ref="O42:Q42"/>
    <mergeCell ref="O31:Q31"/>
    <mergeCell ref="O20:Q20"/>
    <mergeCell ref="O21:Q21"/>
    <mergeCell ref="O22:Q22"/>
    <mergeCell ref="O23:Q23"/>
    <mergeCell ref="O24:Q24"/>
    <mergeCell ref="O25:Q25"/>
    <mergeCell ref="O26:Q26"/>
    <mergeCell ref="O27:Q27"/>
    <mergeCell ref="O28:Q28"/>
    <mergeCell ref="O29:Q29"/>
    <mergeCell ref="O30:Q30"/>
    <mergeCell ref="O19:Q19"/>
    <mergeCell ref="A13:A14"/>
    <mergeCell ref="B13:E13"/>
    <mergeCell ref="G13:G14"/>
    <mergeCell ref="I13:L13"/>
    <mergeCell ref="M13:M14"/>
    <mergeCell ref="O13:Q14"/>
    <mergeCell ref="O15:Q15"/>
    <mergeCell ref="O16:Q16"/>
    <mergeCell ref="O17:Q17"/>
    <mergeCell ref="O18:Q18"/>
    <mergeCell ref="S8:U9"/>
    <mergeCell ref="A11:F12"/>
    <mergeCell ref="L11:M11"/>
    <mergeCell ref="N11:O11"/>
    <mergeCell ref="Q11:S11"/>
    <mergeCell ref="T11:U13"/>
    <mergeCell ref="L12:M12"/>
    <mergeCell ref="N12:O12"/>
    <mergeCell ref="Q12:S12"/>
    <mergeCell ref="S13:S14"/>
    <mergeCell ref="G11:H12"/>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s>
  <conditionalFormatting sqref="O16:O25 O28:O63">
    <cfRule type="expression" dxfId="347" priority="11">
      <formula>$AA16="TRUE"</formula>
    </cfRule>
  </conditionalFormatting>
  <conditionalFormatting sqref="O15">
    <cfRule type="expression" dxfId="346" priority="14">
      <formula>$AA15="TRUE"</formula>
    </cfRule>
  </conditionalFormatting>
  <conditionalFormatting sqref="O27">
    <cfRule type="expression" dxfId="345" priority="13">
      <formula>$AA27="TRUE"</formula>
    </cfRule>
  </conditionalFormatting>
  <conditionalFormatting sqref="O26">
    <cfRule type="expression" dxfId="344" priority="12">
      <formula>$AA26="TRUE"</formula>
    </cfRule>
  </conditionalFormatting>
  <conditionalFormatting sqref="L7:O7">
    <cfRule type="expression" dxfId="343" priority="8">
      <formula>OR($L$6=0,$L$6="",$L$6="Child Support Commissioner",$L$6="Attorney",$L$6="Clerk",$L$6="Courtroom Bailiff",$L$6="Court Reporter",$L$6="Court Interpreter",$L$6="Judicial Secretary",$L$6="Manager/Supervisor")</formula>
    </cfRule>
    <cfRule type="expression" dxfId="342" priority="9">
      <formula>$L$6="Other (please specify below)"</formula>
    </cfRule>
  </conditionalFormatting>
  <conditionalFormatting sqref="A17:S17">
    <cfRule type="expression" dxfId="341" priority="29">
      <formula>$X$17=TRUE</formula>
    </cfRule>
  </conditionalFormatting>
  <conditionalFormatting sqref="A63:S63">
    <cfRule type="expression" dxfId="340" priority="28">
      <formula>$X$63=TRUE</formula>
    </cfRule>
  </conditionalFormatting>
  <conditionalFormatting sqref="A62:S62">
    <cfRule type="expression" dxfId="339" priority="20">
      <formula>$X$62=TRUE</formula>
    </cfRule>
  </conditionalFormatting>
  <conditionalFormatting sqref="A61:S61">
    <cfRule type="expression" dxfId="338" priority="22">
      <formula>$X$61=TRUE</formula>
    </cfRule>
  </conditionalFormatting>
  <conditionalFormatting sqref="A60:S60">
    <cfRule type="expression" dxfId="337" priority="26">
      <formula>$X$60=TRUE</formula>
    </cfRule>
  </conditionalFormatting>
  <conditionalFormatting sqref="A59:S59">
    <cfRule type="expression" dxfId="336" priority="25">
      <formula>$X$59=TRUE</formula>
    </cfRule>
  </conditionalFormatting>
  <conditionalFormatting sqref="A58:S58">
    <cfRule type="expression" dxfId="335" priority="23">
      <formula>$X$58=TRUE</formula>
    </cfRule>
  </conditionalFormatting>
  <conditionalFormatting sqref="A57:S57">
    <cfRule type="expression" dxfId="334" priority="15">
      <formula>$X$57=TRUE</formula>
    </cfRule>
  </conditionalFormatting>
  <conditionalFormatting sqref="A56:S56">
    <cfRule type="expression" dxfId="333" priority="16">
      <formula>$X$56=TRUE</formula>
    </cfRule>
  </conditionalFormatting>
  <conditionalFormatting sqref="A55:S55">
    <cfRule type="expression" dxfId="332" priority="17">
      <formula>$X$55=TRUE</formula>
    </cfRule>
  </conditionalFormatting>
  <conditionalFormatting sqref="A54:S54">
    <cfRule type="expression" dxfId="331" priority="18">
      <formula>$X$54=TRUE</formula>
    </cfRule>
  </conditionalFormatting>
  <conditionalFormatting sqref="A53:S53">
    <cfRule type="expression" dxfId="330" priority="19">
      <formula>$X$53=TRUE</formula>
    </cfRule>
  </conditionalFormatting>
  <conditionalFormatting sqref="A52:S52">
    <cfRule type="expression" dxfId="329" priority="24">
      <formula>$X$52=TRUE</formula>
    </cfRule>
  </conditionalFormatting>
  <conditionalFormatting sqref="A51:S51">
    <cfRule type="expression" dxfId="328" priority="38">
      <formula>$X$51=TRUE</formula>
    </cfRule>
  </conditionalFormatting>
  <conditionalFormatting sqref="A50:S50">
    <cfRule type="expression" dxfId="327" priority="27">
      <formula>$X$50=TRUE</formula>
    </cfRule>
  </conditionalFormatting>
  <conditionalFormatting sqref="A49:S49">
    <cfRule type="expression" dxfId="326" priority="30">
      <formula>$X$49=TRUE</formula>
    </cfRule>
  </conditionalFormatting>
  <conditionalFormatting sqref="A48:S48">
    <cfRule type="expression" dxfId="325" priority="31">
      <formula>$X$48=TRUE</formula>
    </cfRule>
  </conditionalFormatting>
  <conditionalFormatting sqref="A47:S47">
    <cfRule type="expression" dxfId="324" priority="32">
      <formula>$X$47=TRUE</formula>
    </cfRule>
  </conditionalFormatting>
  <conditionalFormatting sqref="A46:S46">
    <cfRule type="expression" dxfId="323" priority="33">
      <formula>$X$46=TRUE</formula>
    </cfRule>
  </conditionalFormatting>
  <conditionalFormatting sqref="A45:S45">
    <cfRule type="expression" dxfId="322" priority="34">
      <formula>$X$45=TRUE</formula>
    </cfRule>
  </conditionalFormatting>
  <conditionalFormatting sqref="A44:S44">
    <cfRule type="expression" dxfId="321" priority="35">
      <formula>$X$44=TRUE</formula>
    </cfRule>
  </conditionalFormatting>
  <conditionalFormatting sqref="A43:S43">
    <cfRule type="expression" dxfId="320" priority="36">
      <formula>$X$43=TRUE</formula>
    </cfRule>
  </conditionalFormatting>
  <conditionalFormatting sqref="A42:S42">
    <cfRule type="expression" dxfId="319" priority="37">
      <formula>$X$42=TRUE</formula>
    </cfRule>
  </conditionalFormatting>
  <conditionalFormatting sqref="A41:S41">
    <cfRule type="expression" dxfId="318" priority="44">
      <formula>$X$41=TRUE</formula>
    </cfRule>
  </conditionalFormatting>
  <conditionalFormatting sqref="A40:S40">
    <cfRule type="expression" dxfId="317" priority="46">
      <formula>$X$40=TRUE</formula>
    </cfRule>
  </conditionalFormatting>
  <conditionalFormatting sqref="A39:S39">
    <cfRule type="expression" dxfId="316" priority="45">
      <formula>$X$39=TRUE</formula>
    </cfRule>
  </conditionalFormatting>
  <conditionalFormatting sqref="A32:S32">
    <cfRule type="expression" dxfId="315" priority="56">
      <formula>$X$32=TRUE</formula>
    </cfRule>
  </conditionalFormatting>
  <conditionalFormatting sqref="A33:S33">
    <cfRule type="expression" dxfId="314" priority="57">
      <formula>$X$33=TRUE</formula>
    </cfRule>
  </conditionalFormatting>
  <conditionalFormatting sqref="A34:S34">
    <cfRule type="expression" dxfId="313" priority="59">
      <formula>$X$34=TRUE</formula>
    </cfRule>
  </conditionalFormatting>
  <conditionalFormatting sqref="A36:S36">
    <cfRule type="expression" dxfId="312" priority="61">
      <formula>$X$36=TRUE</formula>
    </cfRule>
  </conditionalFormatting>
  <conditionalFormatting sqref="A37:S37">
    <cfRule type="expression" dxfId="311" priority="58">
      <formula>$X$37=TRUE</formula>
    </cfRule>
  </conditionalFormatting>
  <conditionalFormatting sqref="A38:S38">
    <cfRule type="expression" dxfId="310" priority="62">
      <formula>$X$38=TRUE</formula>
    </cfRule>
  </conditionalFormatting>
  <conditionalFormatting sqref="A16:S16">
    <cfRule type="expression" dxfId="309" priority="21">
      <formula>$X$16=TRUE</formula>
    </cfRule>
  </conditionalFormatting>
  <conditionalFormatting sqref="A35:S35">
    <cfRule type="expression" dxfId="308" priority="63">
      <formula>$X$35=TRUE</formula>
    </cfRule>
  </conditionalFormatting>
  <conditionalFormatting sqref="A15:S15">
    <cfRule type="expression" dxfId="307" priority="39">
      <formula>$X$15=TRUE</formula>
    </cfRule>
  </conditionalFormatting>
  <conditionalFormatting sqref="A18:S18">
    <cfRule type="expression" dxfId="306" priority="47">
      <formula>$X$18=TRUE</formula>
    </cfRule>
  </conditionalFormatting>
  <conditionalFormatting sqref="A19:S19">
    <cfRule type="expression" dxfId="305" priority="52">
      <formula>$X$19=TRUE</formula>
    </cfRule>
  </conditionalFormatting>
  <conditionalFormatting sqref="A22:S22">
    <cfRule type="expression" dxfId="304" priority="50">
      <formula>$X$22=TRUE</formula>
    </cfRule>
  </conditionalFormatting>
  <conditionalFormatting sqref="A23:S23">
    <cfRule type="expression" dxfId="303" priority="53">
      <formula>$X$23=TRUE</formula>
    </cfRule>
  </conditionalFormatting>
  <conditionalFormatting sqref="A24:S24">
    <cfRule type="expression" dxfId="302" priority="54">
      <formula>$X$24=TRUE</formula>
    </cfRule>
  </conditionalFormatting>
  <conditionalFormatting sqref="A25:S25">
    <cfRule type="expression" dxfId="301" priority="55">
      <formula>$X$25=TRUE</formula>
    </cfRule>
  </conditionalFormatting>
  <conditionalFormatting sqref="A26:S26">
    <cfRule type="expression" dxfId="300" priority="43">
      <formula>$X$26=TRUE</formula>
    </cfRule>
  </conditionalFormatting>
  <conditionalFormatting sqref="A27:S27">
    <cfRule type="expression" dxfId="299" priority="42">
      <formula>$X$27=TRUE</formula>
    </cfRule>
  </conditionalFormatting>
  <conditionalFormatting sqref="A28:S28">
    <cfRule type="expression" dxfId="298" priority="51">
      <formula>$X$28=TRUE</formula>
    </cfRule>
  </conditionalFormatting>
  <conditionalFormatting sqref="A30:S30">
    <cfRule type="expression" dxfId="297" priority="60">
      <formula>$X$30=TRUE</formula>
    </cfRule>
  </conditionalFormatting>
  <conditionalFormatting sqref="A31:S31">
    <cfRule type="expression" dxfId="296" priority="40">
      <formula>$X$31=TRUE</formula>
    </cfRule>
  </conditionalFormatting>
  <conditionalFormatting sqref="A29:S29">
    <cfRule type="expression" dxfId="295" priority="41">
      <formula>$X$29=TRUE</formula>
    </cfRule>
  </conditionalFormatting>
  <conditionalFormatting sqref="S15:S63">
    <cfRule type="expression" dxfId="294" priority="10">
      <formula>SUM(B15:M15)&gt;15</formula>
    </cfRule>
  </conditionalFormatting>
  <conditionalFormatting sqref="A20:S20">
    <cfRule type="expression" dxfId="293" priority="48">
      <formula>$X$20=TRUE</formula>
    </cfRule>
  </conditionalFormatting>
  <conditionalFormatting sqref="A21:S21">
    <cfRule type="expression" dxfId="292" priority="49">
      <formula>$X$21=TRUE</formula>
    </cfRule>
  </conditionalFormatting>
  <conditionalFormatting sqref="A15:S63">
    <cfRule type="expression" dxfId="291" priority="64">
      <formula>$O15="LUNCH"</formula>
    </cfRule>
  </conditionalFormatting>
  <conditionalFormatting sqref="G15:G64">
    <cfRule type="expression" dxfId="290" priority="7">
      <formula>AND($Y$16=TRUE,$G$11="All-Day Non IV-D Services")</formula>
    </cfRule>
  </conditionalFormatting>
  <conditionalFormatting sqref="I15:I64">
    <cfRule type="expression" dxfId="289" priority="6">
      <formula>AND($Y$16=TRUE,$G$11="All-Day PTO")</formula>
    </cfRule>
  </conditionalFormatting>
  <conditionalFormatting sqref="K15:K64">
    <cfRule type="expression" dxfId="288" priority="5">
      <formula>AND($Y$16=TRUE,$G$11="All-Day Sick")</formula>
    </cfRule>
  </conditionalFormatting>
  <conditionalFormatting sqref="L15:L64">
    <cfRule type="expression" dxfId="287" priority="4">
      <formula>AND($Y$16=TRUE,$G$11="All-Day VTO")</formula>
    </cfRule>
  </conditionalFormatting>
  <conditionalFormatting sqref="J15:J64">
    <cfRule type="expression" dxfId="286" priority="1">
      <formula>AND($Y$16=TRUE,$G$11="All-Day ATO")</formula>
    </cfRule>
  </conditionalFormatting>
  <dataValidations count="31">
    <dataValidation allowBlank="1" showErrorMessage="1" errorTitle="Error" error="Please Enter a Date Between July 2019 - June 2020" prompt="ENTER first date of reporting period." sqref="A6:C6" xr:uid="{2E3B6CC7-6B3A-4B4F-802A-E4708CFB5153}"/>
    <dataValidation allowBlank="1" showErrorMessage="1" prompt="Select your work type from the drop-down list." sqref="P6:Q6" xr:uid="{08E09A96-9FBA-4588-ADDD-BA431F445273}"/>
    <dataValidation allowBlank="1" showInputMessage="1" showErrorMessage="1" prompt="General court administrative duties that cannot be directly attributed to any one program, such as attending a meeting regarding courthouse security." sqref="H13:H14" xr:uid="{A5870CDE-E7DC-41D0-B62F-056167EFE851}"/>
    <dataValidation type="whole" allowBlank="1" showInputMessage="1" showErrorMessage="1" errorTitle="Error" error="Please enter a number between 1-15." sqref="B15:H63 K15:M63 I16:J63" xr:uid="{731A8D33-C142-49D5-B21E-68280B321A8E}">
      <formula1>1</formula1>
      <formula2>15</formula2>
    </dataValidation>
    <dataValidation allowBlank="1" showErrorMessage="1" prompt="Select your JOB CLASSIFCATION from the drop-down list." sqref="L6:O6" xr:uid="{D4BA04F8-F84C-482A-A989-3F58C2020D74}"/>
    <dataValidation allowBlank="1" showInputMessage="1" showErrorMessage="1" prompt="ENTER start time." sqref="L11" xr:uid="{BD17AB6D-8681-4CC6-8C95-7B6C832AE922}"/>
    <dataValidation allowBlank="1" showInputMessage="1" showErrorMessage="1" prompt="Only include paid break time (i.e. 15-minute breaks); do not include your lunch break if you are not paid for this time." sqref="M13" xr:uid="{A2ABFEA8-A575-43C5-8625-F415B5757D24}"/>
    <dataValidation allowBlank="1" showInputMessage="1" showErrorMessage="1" prompt="Unpaid time off, such as work furlough." sqref="L14" xr:uid="{ECAC8D56-8F16-4E57-9B7B-912D857810EF}"/>
    <dataValidation allowBlank="1" showInputMessage="1" showErrorMessage="1" prompt="Personal or family sick leave." sqref="K14" xr:uid="{A26F705B-4C68-4E84-AD39-468F85C6F194}"/>
    <dataValidation allowBlank="1" showInputMessage="1" showErrorMessage="1" prompt="Time off paid by the court, such as vacation, personal or floating holiday, jury duty, military leave, etc." sqref="I14" xr:uid="{B240F1D8-6C55-4EBB-BBE4-8040D75938BC}"/>
    <dataValidation allowBlank="1" showInputMessage="1" showErrorMessage="1" prompt="All other self-help assistance with non-IV-D issues, such as: Family Law (custody, visitation, divorce, etc.); Restraining Orders; Small Claims info; Civil name-change; Landlord-Tenant, etc." sqref="G13" xr:uid="{98EF0B73-D1DA-4F78-9F48-F3DEBD754070}"/>
    <dataValidation allowBlank="1" showInputMessage="1" showErrorMessage="1" prompt="Training related to IV-D issues, such as the annual AB 1058 conference." sqref="F14" xr:uid="{F0F56B92-29A4-432C-9922-6E3F94ED7FC2}"/>
    <dataValidation allowBlank="1" showInputMessage="1" showErrorMessage="1" prompt="Administrative work related to IV-D issues, such as tracking time." sqref="E14" xr:uid="{673B36FF-9342-489A-BE97-B574090FEC78}"/>
    <dataValidation allowBlank="1" showInputMessage="1" showErrorMessage="1" prompt="Work done before and after a hearing and other work connected to a IV-D case related to child support, spousal support, parentage, health insurance or license release." sqref="D14" xr:uid="{9287DEB3-DD6E-4660-B4EF-D003EB8F9D37}"/>
    <dataValidation allowBlank="1" showInputMessage="1" showErrorMessage="1" prompt="Work performed during a hearing in a IV-D case related to child support, spousal support, parentage, health insurance or license release." sqref="B14:C14" xr:uid="{D4889C9B-8145-482E-9E6C-B2F773E23124}"/>
    <dataValidation allowBlank="1" showErrorMessage="1" prompt="Select your COUNTY from the drop-down list." sqref="H6:K6" xr:uid="{736390C7-3BF1-4962-A249-58BB12A85A86}"/>
    <dataValidation allowBlank="1" showErrorMessage="1" prompt="ENTER time spent on overtime. Overtime needs prior approval from AB 1058 program manager.  " sqref="N13" xr:uid="{EA1227C8-8EAF-46F5-867B-E95428CCF063}"/>
    <dataValidation allowBlank="1" showInputMessage="1" showErrorMessage="1" prompt="ENTER end time. " sqref="L12 P12" xr:uid="{9DD458C1-6E59-4089-934A-92D5FE86F6E1}"/>
    <dataValidation allowBlank="1" showInputMessage="1" showErrorMessage="1" prompt="ERROR message if less/more than 15 mins. " sqref="V13" xr:uid="{D0D40CF6-EC88-4E6C-A11C-79267560845A}"/>
    <dataValidation allowBlank="1" showInputMessage="1" showErrorMessage="1" prompt="ENTER time spent on IV-D service(s). See TYPE KEY above for reference. " sqref="B13:C13 F13" xr:uid="{3434C67E-ACB3-4676-A852-25F4EC474B37}"/>
    <dataValidation allowBlank="1" showInputMessage="1" showErrorMessage="1" prompt="15 mins MAX." sqref="S13" xr:uid="{F22EDFFA-906F-4C08-AEB7-196CF1C6C4BE}"/>
    <dataValidation allowBlank="1" showInputMessage="1" showErrorMessage="1" prompt="ENTER additional info, as needed. " sqref="O13" xr:uid="{74F2EDB7-E783-4448-BC4A-4E6961A92C54}"/>
    <dataValidation allowBlank="1" showInputMessage="1" showErrorMessage="1" prompt="ENTER time used whether Paid Time Off or Voluntary Time Off.  " sqref="I13:J13" xr:uid="{013ED7AD-7A3C-4913-92D0-18439A4A47B7}"/>
    <dataValidation allowBlank="1" showInputMessage="1" showErrorMessage="1" prompt="Navigation link to Class List worksheet" sqref="Q12:R12" xr:uid="{67B86307-7852-490F-946B-AD94BB14BB13}"/>
    <dataValidation allowBlank="1" prompt="ENTER today's date." sqref="A7" xr:uid="{66FE4CF2-E125-4838-AAC4-D11234818DE3}"/>
    <dataValidation allowBlank="1" showInputMessage="1" showErrorMessage="1" prompt="Schedule start time determined by the time entered in cell G2" sqref="A15" xr:uid="{425A39A9-453F-4722-9D6E-F411BC92B0EE}"/>
    <dataValidation allowBlank="1" showErrorMessage="1" sqref="D6:G6" xr:uid="{8B386DEF-3F05-473A-890C-9A0A451EFC2C}"/>
    <dataValidation allowBlank="1" sqref="D7:G7" xr:uid="{DDB37DEA-A0ED-4DE0-81EA-F4155AA9D9D9}"/>
    <dataValidation allowBlank="1" showInputMessage="1" showErrorMessage="1" errorTitle="Error" error="Please enter a number between 1-15." sqref="I15:J15" xr:uid="{BE8447F6-6211-495B-8902-534158AEBFC6}"/>
    <dataValidation type="list" allowBlank="1" showInputMessage="1" showErrorMessage="1" sqref="G11:H12" xr:uid="{BCED03DB-972A-4D78-B1A4-3A2BDB72B1D9}">
      <formula1>$S$122:$S$128</formula1>
    </dataValidation>
    <dataValidation allowBlank="1" showInputMessage="1" showErrorMessage="1" prompt="Administrative time off paid by the court, such as for judicial holidays." sqref="J14" xr:uid="{D1280334-DDB9-45B1-9A06-98790D38A449}"/>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8388"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8389"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8390"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8391"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8392"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8393"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58394"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58395"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58396"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58397"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58398"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58399"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58400"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58401"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58402"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58403"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58404"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58405"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58406"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58407"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58408"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58409"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58410"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58411"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58412"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58413"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58414"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58415"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58416"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58417"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58418"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8419"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8420"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33B3E-A051-4548-BB9F-C82FACCFF3A8}">
  <sheetPr filterMode="1">
    <tabColor rgb="FF92D050"/>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R1" s="108"/>
      <c r="T1" s="13"/>
      <c r="U1" s="13"/>
    </row>
    <row r="2" spans="1:36" ht="21.6" customHeight="1" x14ac:dyDescent="0.2">
      <c r="A2" s="302" t="s">
        <v>110</v>
      </c>
      <c r="B2" s="302"/>
      <c r="C2" s="302"/>
      <c r="D2" s="302"/>
      <c r="E2" s="303"/>
      <c r="F2" s="303"/>
      <c r="G2" s="303"/>
      <c r="H2" s="303"/>
      <c r="I2" s="303"/>
      <c r="J2" s="303"/>
      <c r="K2" s="304"/>
      <c r="L2" s="304"/>
      <c r="M2" s="304"/>
      <c r="N2" s="304"/>
      <c r="O2" s="304"/>
      <c r="P2" s="304"/>
      <c r="Q2" s="304"/>
      <c r="R2" s="108"/>
      <c r="S2" s="305" t="s">
        <v>131</v>
      </c>
      <c r="T2" s="306"/>
      <c r="U2" s="307"/>
      <c r="W2" s="96"/>
    </row>
    <row r="3" spans="1:36" ht="24.6" customHeight="1" x14ac:dyDescent="0.2">
      <c r="A3" s="308" t="s">
        <v>103</v>
      </c>
      <c r="B3" s="308"/>
      <c r="C3" s="308"/>
      <c r="D3" s="308"/>
      <c r="E3" s="308"/>
      <c r="F3" s="308"/>
      <c r="G3" s="308"/>
      <c r="H3" s="308"/>
      <c r="I3" s="308"/>
      <c r="J3" s="308"/>
      <c r="K3" s="308"/>
      <c r="L3" s="308"/>
      <c r="M3" s="308"/>
      <c r="N3" s="308"/>
      <c r="O3" s="308"/>
      <c r="P3" s="308"/>
      <c r="Q3" s="308"/>
      <c r="R3" s="110"/>
      <c r="S3" s="295"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296"/>
      <c r="U3" s="297"/>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R4" s="108"/>
      <c r="S4" s="309"/>
      <c r="T4" s="310"/>
      <c r="U4" s="311"/>
      <c r="W4" s="94"/>
      <c r="Y4" s="15" t="s">
        <v>9</v>
      </c>
    </row>
    <row r="5" spans="1:36" s="16" customFormat="1" ht="12.6" customHeight="1" x14ac:dyDescent="0.2">
      <c r="A5" s="289" t="s">
        <v>8</v>
      </c>
      <c r="B5" s="290"/>
      <c r="C5" s="291"/>
      <c r="D5" s="289" t="s">
        <v>79</v>
      </c>
      <c r="E5" s="290"/>
      <c r="F5" s="290"/>
      <c r="G5" s="291"/>
      <c r="H5" s="289" t="s">
        <v>80</v>
      </c>
      <c r="I5" s="290"/>
      <c r="J5" s="290"/>
      <c r="K5" s="291"/>
      <c r="L5" s="289" t="s">
        <v>101</v>
      </c>
      <c r="M5" s="290"/>
      <c r="N5" s="290"/>
      <c r="O5" s="291"/>
      <c r="P5" s="312" t="s">
        <v>81</v>
      </c>
      <c r="Q5" s="313"/>
      <c r="R5" s="92"/>
      <c r="S5" s="298"/>
      <c r="T5" s="299"/>
      <c r="U5" s="300"/>
      <c r="W5" s="95"/>
      <c r="X5" s="17"/>
      <c r="Y5" s="18" t="s">
        <v>10</v>
      </c>
      <c r="Z5" s="19"/>
      <c r="AA5" s="17"/>
      <c r="AB5" s="17"/>
      <c r="AC5" s="19"/>
      <c r="AD5" s="19"/>
      <c r="AE5" s="19"/>
      <c r="AF5" s="19"/>
      <c r="AG5" s="19"/>
    </row>
    <row r="6" spans="1:36" ht="14.1" customHeight="1" x14ac:dyDescent="0.2">
      <c r="A6" s="381">
        <f>Monday!A6+3</f>
        <v>3</v>
      </c>
      <c r="B6" s="382"/>
      <c r="C6" s="383"/>
      <c r="D6" s="384">
        <f>Monday!D6</f>
        <v>0</v>
      </c>
      <c r="E6" s="385"/>
      <c r="F6" s="385"/>
      <c r="G6" s="386"/>
      <c r="H6" s="384">
        <f>Monday!H6</f>
        <v>0</v>
      </c>
      <c r="I6" s="385"/>
      <c r="J6" s="385"/>
      <c r="K6" s="386"/>
      <c r="L6" s="384">
        <f>Monday!L6</f>
        <v>0</v>
      </c>
      <c r="M6" s="385"/>
      <c r="N6" s="385"/>
      <c r="O6" s="386"/>
      <c r="P6" s="384">
        <f>Monday!P6</f>
        <v>0</v>
      </c>
      <c r="Q6" s="386"/>
      <c r="R6" s="93"/>
      <c r="S6" s="295" t="str">
        <f>IF($AB$64&gt;0,"You must delete time tracked during your lunch break.","")</f>
        <v/>
      </c>
      <c r="T6" s="296"/>
      <c r="U6" s="297"/>
      <c r="W6" s="14">
        <f>IF(S6="",0,1)</f>
        <v>0</v>
      </c>
      <c r="X6" s="13"/>
    </row>
    <row r="7" spans="1:36" s="20" customFormat="1" ht="8.25" customHeight="1" x14ac:dyDescent="0.2">
      <c r="A7" s="121"/>
      <c r="B7" s="122"/>
      <c r="C7" s="122"/>
      <c r="D7" s="122"/>
      <c r="E7" s="123"/>
      <c r="F7" s="123"/>
      <c r="G7" s="123"/>
      <c r="H7" s="124"/>
      <c r="I7" s="125"/>
      <c r="J7" s="125"/>
      <c r="K7" s="125"/>
      <c r="L7" s="372">
        <f>Monday!L7</f>
        <v>0</v>
      </c>
      <c r="M7" s="372"/>
      <c r="N7" s="372"/>
      <c r="O7" s="372"/>
      <c r="P7" s="126"/>
      <c r="Q7" s="126"/>
      <c r="R7" s="126"/>
      <c r="S7" s="298"/>
      <c r="T7" s="299"/>
      <c r="U7" s="300"/>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7" t="str">
        <f>IF(SUM(T15:T63)&gt;0,"Time tracked in rows with a red highlighted cell exceeds 15 minutes.","")</f>
        <v/>
      </c>
      <c r="T8" s="318"/>
      <c r="U8" s="319"/>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20"/>
      <c r="T9" s="321"/>
      <c r="U9" s="322"/>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23" t="s">
        <v>102</v>
      </c>
      <c r="B11" s="324"/>
      <c r="C11" s="324"/>
      <c r="D11" s="324"/>
      <c r="E11" s="324"/>
      <c r="F11" s="324"/>
      <c r="G11" s="387" t="s">
        <v>93</v>
      </c>
      <c r="H11" s="387"/>
      <c r="I11" s="185"/>
      <c r="J11" s="206"/>
      <c r="K11" s="62" t="s">
        <v>82</v>
      </c>
      <c r="L11" s="327">
        <v>0.33333333333333331</v>
      </c>
      <c r="M11" s="328"/>
      <c r="N11" s="329" t="s">
        <v>97</v>
      </c>
      <c r="O11" s="330"/>
      <c r="P11" s="64">
        <v>0.5</v>
      </c>
      <c r="Q11" s="331" t="s">
        <v>99</v>
      </c>
      <c r="R11" s="332"/>
      <c r="S11" s="333"/>
      <c r="T11" s="334"/>
      <c r="U11" s="335"/>
      <c r="V11" s="11"/>
      <c r="AE11" s="14"/>
    </row>
    <row r="12" spans="1:36" ht="14.85" customHeight="1" thickBot="1" x14ac:dyDescent="0.25">
      <c r="A12" s="325"/>
      <c r="B12" s="326"/>
      <c r="C12" s="326"/>
      <c r="D12" s="326"/>
      <c r="E12" s="326"/>
      <c r="F12" s="326"/>
      <c r="G12" s="388"/>
      <c r="H12" s="388"/>
      <c r="I12" s="186"/>
      <c r="J12" s="207"/>
      <c r="K12" s="63" t="s">
        <v>83</v>
      </c>
      <c r="L12" s="336">
        <v>0.70833333333333337</v>
      </c>
      <c r="M12" s="337"/>
      <c r="N12" s="338" t="s">
        <v>98</v>
      </c>
      <c r="O12" s="339"/>
      <c r="P12" s="65">
        <v>0.54166666666666663</v>
      </c>
      <c r="Q12" s="340">
        <f>S64/60</f>
        <v>0</v>
      </c>
      <c r="R12" s="341"/>
      <c r="S12" s="342"/>
      <c r="T12" s="334"/>
      <c r="U12" s="335"/>
      <c r="V12" s="12"/>
    </row>
    <row r="13" spans="1:36" ht="23.45" customHeight="1" x14ac:dyDescent="0.2">
      <c r="A13" s="349" t="s">
        <v>0</v>
      </c>
      <c r="B13" s="351" t="s">
        <v>16</v>
      </c>
      <c r="C13" s="352"/>
      <c r="D13" s="352"/>
      <c r="E13" s="352"/>
      <c r="F13" s="59"/>
      <c r="G13" s="353" t="s">
        <v>3</v>
      </c>
      <c r="H13" s="152" t="s">
        <v>94</v>
      </c>
      <c r="I13" s="351" t="s">
        <v>5</v>
      </c>
      <c r="J13" s="352"/>
      <c r="K13" s="352"/>
      <c r="L13" s="355"/>
      <c r="M13" s="353" t="s">
        <v>6</v>
      </c>
      <c r="N13" s="53" t="s">
        <v>92</v>
      </c>
      <c r="O13" s="357" t="s">
        <v>2</v>
      </c>
      <c r="P13" s="358"/>
      <c r="Q13" s="358"/>
      <c r="R13" s="99"/>
      <c r="S13" s="343" t="s">
        <v>12</v>
      </c>
      <c r="T13" s="334"/>
      <c r="U13" s="335"/>
      <c r="V13" s="49" t="s">
        <v>11</v>
      </c>
    </row>
    <row r="14" spans="1:36" ht="10.5" customHeight="1" x14ac:dyDescent="0.2">
      <c r="A14" s="350"/>
      <c r="B14" s="57" t="s">
        <v>132</v>
      </c>
      <c r="C14" s="57" t="s">
        <v>111</v>
      </c>
      <c r="D14" s="42" t="s">
        <v>133</v>
      </c>
      <c r="E14" s="42" t="s">
        <v>4</v>
      </c>
      <c r="F14" s="42" t="s">
        <v>112</v>
      </c>
      <c r="G14" s="354"/>
      <c r="H14" s="153"/>
      <c r="I14" s="41" t="s">
        <v>85</v>
      </c>
      <c r="J14" s="41" t="s">
        <v>167</v>
      </c>
      <c r="K14" s="42" t="s">
        <v>1</v>
      </c>
      <c r="L14" s="42" t="s">
        <v>86</v>
      </c>
      <c r="M14" s="356"/>
      <c r="N14" s="66"/>
      <c r="O14" s="359"/>
      <c r="P14" s="360"/>
      <c r="Q14" s="360"/>
      <c r="R14" s="100"/>
      <c r="S14" s="344"/>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347" t="str">
        <f t="shared" ref="O15:O63" si="0">IF(A15&gt;$P$11-TIME(0,5,0),IF(A15&lt;$P$12,"LUNCH",""),"")</f>
        <v/>
      </c>
      <c r="P15" s="348"/>
      <c r="Q15" s="348"/>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347" t="str">
        <f t="shared" si="0"/>
        <v/>
      </c>
      <c r="P16" s="348"/>
      <c r="Q16" s="348"/>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347" t="str">
        <f t="shared" si="0"/>
        <v/>
      </c>
      <c r="P17" s="348"/>
      <c r="Q17" s="348"/>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347" t="str">
        <f t="shared" si="0"/>
        <v/>
      </c>
      <c r="P18" s="348"/>
      <c r="Q18" s="348"/>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347" t="str">
        <f t="shared" si="0"/>
        <v/>
      </c>
      <c r="P19" s="348"/>
      <c r="Q19" s="348"/>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347" t="str">
        <f t="shared" si="0"/>
        <v/>
      </c>
      <c r="P20" s="348"/>
      <c r="Q20" s="348"/>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347" t="str">
        <f t="shared" si="0"/>
        <v/>
      </c>
      <c r="P21" s="348"/>
      <c r="Q21" s="348"/>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347" t="str">
        <f t="shared" si="0"/>
        <v/>
      </c>
      <c r="P22" s="348"/>
      <c r="Q22" s="348"/>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347" t="str">
        <f t="shared" si="0"/>
        <v/>
      </c>
      <c r="P23" s="348"/>
      <c r="Q23" s="348"/>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347" t="str">
        <f t="shared" si="0"/>
        <v/>
      </c>
      <c r="P24" s="348"/>
      <c r="Q24" s="348"/>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347" t="str">
        <f t="shared" si="0"/>
        <v/>
      </c>
      <c r="P25" s="348"/>
      <c r="Q25" s="348"/>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347" t="str">
        <f t="shared" si="0"/>
        <v/>
      </c>
      <c r="P26" s="348"/>
      <c r="Q26" s="348"/>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347" t="str">
        <f t="shared" si="0"/>
        <v/>
      </c>
      <c r="P27" s="348"/>
      <c r="Q27" s="348"/>
      <c r="R27" s="98"/>
      <c r="S27" s="146">
        <f>IF(SUM(B27:M27)&gt;15,15,SUM(B27:M27))</f>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347" t="str">
        <f t="shared" si="0"/>
        <v/>
      </c>
      <c r="P28" s="348"/>
      <c r="Q28" s="348"/>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347" t="str">
        <f t="shared" si="0"/>
        <v/>
      </c>
      <c r="P29" s="348"/>
      <c r="Q29" s="348"/>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347" t="str">
        <f t="shared" si="0"/>
        <v/>
      </c>
      <c r="P30" s="348"/>
      <c r="Q30" s="348"/>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347" t="str">
        <f t="shared" si="0"/>
        <v>LUNCH</v>
      </c>
      <c r="P31" s="348"/>
      <c r="Q31" s="348"/>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347" t="str">
        <f t="shared" si="0"/>
        <v>LUNCH</v>
      </c>
      <c r="P32" s="348"/>
      <c r="Q32" s="348"/>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347" t="str">
        <f t="shared" si="0"/>
        <v>LUNCH</v>
      </c>
      <c r="P33" s="348"/>
      <c r="Q33" s="348"/>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347" t="str">
        <f t="shared" si="0"/>
        <v>LUNCH</v>
      </c>
      <c r="P34" s="348"/>
      <c r="Q34" s="348"/>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347" t="str">
        <f t="shared" si="0"/>
        <v/>
      </c>
      <c r="P35" s="348"/>
      <c r="Q35" s="348"/>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347" t="str">
        <f t="shared" si="0"/>
        <v/>
      </c>
      <c r="P36" s="348"/>
      <c r="Q36" s="348"/>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347" t="str">
        <f t="shared" si="0"/>
        <v/>
      </c>
      <c r="P37" s="348"/>
      <c r="Q37" s="348"/>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347" t="str">
        <f t="shared" si="0"/>
        <v/>
      </c>
      <c r="P38" s="348"/>
      <c r="Q38" s="348"/>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347" t="str">
        <f t="shared" si="0"/>
        <v/>
      </c>
      <c r="P39" s="348"/>
      <c r="Q39" s="348"/>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347" t="str">
        <f t="shared" si="0"/>
        <v/>
      </c>
      <c r="P40" s="348"/>
      <c r="Q40" s="348"/>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347" t="str">
        <f t="shared" si="0"/>
        <v/>
      </c>
      <c r="P41" s="348"/>
      <c r="Q41" s="348"/>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347" t="str">
        <f t="shared" si="0"/>
        <v/>
      </c>
      <c r="P42" s="348"/>
      <c r="Q42" s="348"/>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347" t="str">
        <f t="shared" si="0"/>
        <v/>
      </c>
      <c r="P43" s="348"/>
      <c r="Q43" s="348"/>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347" t="str">
        <f t="shared" si="0"/>
        <v/>
      </c>
      <c r="P44" s="348"/>
      <c r="Q44" s="348"/>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347" t="str">
        <f t="shared" si="0"/>
        <v/>
      </c>
      <c r="P45" s="348"/>
      <c r="Q45" s="348"/>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347" t="str">
        <f t="shared" si="0"/>
        <v/>
      </c>
      <c r="P46" s="348"/>
      <c r="Q46" s="348"/>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347" t="str">
        <f t="shared" si="0"/>
        <v/>
      </c>
      <c r="P47" s="348"/>
      <c r="Q47" s="348"/>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347" t="str">
        <f t="shared" si="0"/>
        <v/>
      </c>
      <c r="P48" s="348"/>
      <c r="Q48" s="348"/>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347" t="str">
        <f t="shared" si="0"/>
        <v/>
      </c>
      <c r="P49" s="348"/>
      <c r="Q49" s="348"/>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347" t="str">
        <f t="shared" si="0"/>
        <v/>
      </c>
      <c r="P50" s="348"/>
      <c r="Q50" s="348"/>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347" t="str">
        <f t="shared" si="0"/>
        <v/>
      </c>
      <c r="P51" s="348"/>
      <c r="Q51" s="348"/>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347" t="str">
        <f t="shared" si="0"/>
        <v/>
      </c>
      <c r="P52" s="348"/>
      <c r="Q52" s="348"/>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347" t="str">
        <f t="shared" si="0"/>
        <v/>
      </c>
      <c r="P53" s="348"/>
      <c r="Q53" s="348"/>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347" t="str">
        <f t="shared" si="0"/>
        <v/>
      </c>
      <c r="P54" s="348"/>
      <c r="Q54" s="348"/>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347" t="str">
        <f t="shared" si="0"/>
        <v/>
      </c>
      <c r="P55" s="348"/>
      <c r="Q55" s="348"/>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347" t="str">
        <f t="shared" si="0"/>
        <v/>
      </c>
      <c r="P56" s="348"/>
      <c r="Q56" s="348"/>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347" t="str">
        <f t="shared" si="0"/>
        <v/>
      </c>
      <c r="P57" s="348"/>
      <c r="Q57" s="348"/>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347" t="str">
        <f t="shared" si="0"/>
        <v/>
      </c>
      <c r="P58" s="348"/>
      <c r="Q58" s="348"/>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347" t="str">
        <f t="shared" si="0"/>
        <v/>
      </c>
      <c r="P59" s="348"/>
      <c r="Q59" s="348"/>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347" t="str">
        <f t="shared" si="0"/>
        <v/>
      </c>
      <c r="P60" s="348"/>
      <c r="Q60" s="348"/>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347" t="str">
        <f t="shared" si="0"/>
        <v/>
      </c>
      <c r="P61" s="348"/>
      <c r="Q61" s="348"/>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347" t="str">
        <f t="shared" si="0"/>
        <v/>
      </c>
      <c r="P62" s="348"/>
      <c r="Q62" s="348"/>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347" t="str">
        <f t="shared" si="0"/>
        <v/>
      </c>
      <c r="P63" s="348"/>
      <c r="Q63" s="348"/>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51">
        <f t="shared" si="7"/>
        <v>0</v>
      </c>
      <c r="O64" s="365"/>
      <c r="P64" s="366"/>
      <c r="Q64" s="366"/>
      <c r="R64" s="145"/>
      <c r="S64" s="147">
        <f>SUM(B64:P64)</f>
        <v>0</v>
      </c>
      <c r="T64" s="13"/>
      <c r="U64" s="13"/>
      <c r="V64" s="52"/>
      <c r="W64" s="14"/>
      <c r="X64" s="14">
        <f>COUNTIF(X15:X63,TRUE)</f>
        <v>0</v>
      </c>
      <c r="AB64" s="14">
        <f>SUBTOTAL(9,AB15:AB63)</f>
        <v>0</v>
      </c>
    </row>
    <row r="65" spans="1:34" ht="7.5" customHeight="1" x14ac:dyDescent="0.2">
      <c r="A65" s="108"/>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3"/>
      <c r="U65" s="32"/>
      <c r="V65" s="21"/>
      <c r="W65" s="14"/>
    </row>
    <row r="66" spans="1:34" ht="7.5" customHeight="1" x14ac:dyDescent="0.2">
      <c r="A66" s="108"/>
      <c r="B66" s="134">
        <f>B64-B65</f>
        <v>0</v>
      </c>
      <c r="C66" s="134">
        <f>C64-C65</f>
        <v>0</v>
      </c>
      <c r="D66" s="134">
        <f t="shared" ref="D66:M66" si="9">D64-D65</f>
        <v>0</v>
      </c>
      <c r="E66" s="134">
        <f t="shared" si="9"/>
        <v>0</v>
      </c>
      <c r="F66" s="134">
        <f t="shared" si="9"/>
        <v>0</v>
      </c>
      <c r="G66" s="134">
        <f t="shared" si="9"/>
        <v>0</v>
      </c>
      <c r="H66" s="134">
        <f t="shared" si="9"/>
        <v>0</v>
      </c>
      <c r="I66" s="134">
        <f t="shared" si="9"/>
        <v>0</v>
      </c>
      <c r="J66" s="134"/>
      <c r="K66" s="134">
        <f t="shared" si="9"/>
        <v>0</v>
      </c>
      <c r="L66" s="134">
        <f t="shared" si="9"/>
        <v>0</v>
      </c>
      <c r="M66" s="134">
        <f t="shared" si="9"/>
        <v>0</v>
      </c>
      <c r="N66" s="137"/>
      <c r="O66" s="137"/>
      <c r="P66" s="137"/>
      <c r="Q66" s="112"/>
      <c r="R66" s="112"/>
      <c r="S66" s="112">
        <f>SUBTOTAL(9,A66:M66)</f>
        <v>0</v>
      </c>
      <c r="T66" s="13"/>
      <c r="U66" s="32"/>
      <c r="V66" s="21"/>
      <c r="W66" s="14"/>
    </row>
    <row r="67" spans="1:34" ht="19.350000000000001" customHeight="1" x14ac:dyDescent="0.2">
      <c r="A67" s="367"/>
      <c r="B67" s="368"/>
      <c r="C67" s="368"/>
      <c r="D67" s="368"/>
      <c r="E67" s="368"/>
      <c r="F67" s="368"/>
      <c r="G67" s="368"/>
      <c r="H67" s="368"/>
      <c r="I67" s="368"/>
      <c r="J67" s="368"/>
      <c r="K67" s="368"/>
      <c r="L67" s="368"/>
      <c r="M67" s="368"/>
      <c r="N67" s="368"/>
      <c r="O67" s="368"/>
      <c r="P67" s="368"/>
      <c r="Q67" s="368"/>
      <c r="R67" s="368"/>
      <c r="S67" s="368"/>
      <c r="T67" s="101"/>
      <c r="U67" s="101"/>
      <c r="V67" s="101"/>
      <c r="W67" s="14"/>
      <c r="Z67" s="14"/>
      <c r="AH67" s="13"/>
    </row>
    <row r="68" spans="1:34" ht="25.35" customHeight="1" x14ac:dyDescent="0.2">
      <c r="A68" s="189"/>
      <c r="B68" s="1"/>
      <c r="C68" s="1"/>
      <c r="D68" s="1"/>
      <c r="E68" s="1"/>
      <c r="F68" s="1"/>
      <c r="G68" s="1"/>
      <c r="H68" s="1"/>
      <c r="I68" s="1"/>
      <c r="J68" s="1"/>
      <c r="K68" s="71"/>
      <c r="L68" s="55"/>
      <c r="M68" s="33"/>
      <c r="N68" s="369"/>
      <c r="O68" s="369"/>
      <c r="P68" s="369"/>
      <c r="Q68" s="369"/>
      <c r="R68" s="33"/>
      <c r="S68" s="33"/>
      <c r="T68" s="58"/>
      <c r="U68" s="13"/>
      <c r="V68" s="13"/>
      <c r="W68" s="14"/>
      <c r="Z68" s="14"/>
      <c r="AH68" s="13"/>
    </row>
    <row r="69" spans="1:34" s="108" customFormat="1" ht="17.100000000000001" customHeight="1" x14ac:dyDescent="0.2">
      <c r="A69" s="361"/>
      <c r="B69" s="362"/>
      <c r="C69" s="362"/>
      <c r="D69" s="362"/>
      <c r="E69" s="362"/>
      <c r="F69" s="362"/>
      <c r="G69" s="362"/>
      <c r="H69" s="362"/>
      <c r="I69" s="142"/>
      <c r="J69" s="204"/>
      <c r="K69" s="184"/>
      <c r="L69" s="139"/>
      <c r="M69" s="190"/>
      <c r="N69" s="363"/>
      <c r="O69" s="364"/>
      <c r="P69" s="364"/>
      <c r="Q69" s="364"/>
      <c r="R69" s="140"/>
      <c r="S69" s="361"/>
      <c r="T69" s="361"/>
      <c r="U69" s="109"/>
      <c r="V69" s="13"/>
      <c r="W69" s="112"/>
      <c r="X69" s="112"/>
      <c r="Y69" s="112"/>
      <c r="Z69" s="109"/>
      <c r="AA69" s="112"/>
      <c r="AB69" s="112"/>
      <c r="AC69" s="109"/>
      <c r="AD69" s="109"/>
      <c r="AE69" s="109"/>
      <c r="AF69" s="109"/>
      <c r="AG69" s="109"/>
    </row>
    <row r="70" spans="1:34" s="108" customFormat="1" ht="30" customHeight="1" x14ac:dyDescent="0.2">
      <c r="A70" s="370"/>
      <c r="B70" s="370"/>
      <c r="C70" s="370"/>
      <c r="D70" s="370"/>
      <c r="E70" s="370"/>
      <c r="F70" s="370"/>
      <c r="G70" s="370"/>
      <c r="H70" s="370"/>
      <c r="I70" s="370"/>
      <c r="J70" s="370"/>
      <c r="K70" s="370"/>
      <c r="L70" s="370"/>
      <c r="M70" s="370"/>
      <c r="N70" s="370"/>
      <c r="O70" s="370"/>
      <c r="P70" s="370"/>
      <c r="Q70" s="370"/>
      <c r="R70" s="370"/>
      <c r="S70" s="370"/>
      <c r="T70" s="191"/>
      <c r="U70" s="141"/>
      <c r="V70" s="68"/>
      <c r="W70" s="112"/>
      <c r="X70" s="112"/>
      <c r="Y70" s="112"/>
      <c r="Z70" s="109"/>
      <c r="AA70" s="112"/>
      <c r="AB70" s="112"/>
      <c r="AC70" s="109"/>
      <c r="AD70" s="109"/>
      <c r="AE70" s="109"/>
      <c r="AF70" s="109"/>
      <c r="AG70" s="109"/>
    </row>
    <row r="71" spans="1:34" ht="25.35" customHeight="1" x14ac:dyDescent="0.2">
      <c r="A71" s="13"/>
      <c r="B71" s="71"/>
      <c r="C71" s="71"/>
      <c r="D71" s="71"/>
      <c r="E71" s="71"/>
      <c r="F71" s="71"/>
      <c r="G71" s="71"/>
      <c r="H71" s="71"/>
      <c r="I71" s="71"/>
      <c r="J71" s="71"/>
      <c r="K71" s="71"/>
      <c r="L71" s="55"/>
      <c r="M71" s="33"/>
      <c r="N71" s="369"/>
      <c r="O71" s="369"/>
      <c r="P71" s="369"/>
      <c r="Q71" s="369"/>
      <c r="R71" s="33"/>
      <c r="S71" s="33"/>
      <c r="T71" s="58"/>
      <c r="U71" s="13"/>
      <c r="V71" s="13"/>
      <c r="W71" s="14"/>
    </row>
    <row r="72" spans="1:34" s="108" customFormat="1" ht="17.100000000000001" customHeight="1" x14ac:dyDescent="0.2">
      <c r="A72" s="363"/>
      <c r="B72" s="363"/>
      <c r="C72" s="363"/>
      <c r="D72" s="363"/>
      <c r="E72" s="363"/>
      <c r="F72" s="363"/>
      <c r="G72" s="363"/>
      <c r="H72" s="363"/>
      <c r="I72" s="142"/>
      <c r="J72" s="204"/>
      <c r="K72" s="184"/>
      <c r="L72" s="139"/>
      <c r="M72" s="190"/>
      <c r="N72" s="363"/>
      <c r="O72" s="364"/>
      <c r="P72" s="364"/>
      <c r="Q72" s="364"/>
      <c r="R72" s="140"/>
      <c r="S72" s="371"/>
      <c r="T72" s="371"/>
      <c r="U72" s="109"/>
      <c r="V72" s="13"/>
      <c r="W72" s="112"/>
      <c r="X72" s="112"/>
      <c r="Y72" s="112"/>
      <c r="Z72" s="109"/>
      <c r="AA72" s="112"/>
      <c r="AB72" s="112"/>
      <c r="AC72" s="109"/>
      <c r="AD72" s="109"/>
      <c r="AE72" s="109"/>
      <c r="AF72" s="109"/>
      <c r="AG72" s="109"/>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M121" s="60"/>
      <c r="Q121" s="13"/>
      <c r="R121" s="13"/>
      <c r="S121" s="13"/>
      <c r="T121" s="13"/>
      <c r="U121" s="13"/>
      <c r="V121" s="13"/>
      <c r="W121" s="47"/>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t="s">
        <v>176</v>
      </c>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1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GSUrXGwDI1NRAA0mw59aSIv6h1O4OWkU3BrpvYD6F+ld6506QYLxtPpIplP9Yk1IOQnTOYOHbEKS2DTe/BMjrw==" saltValue="9203Z6PNyqDFToXGCv2l8A==" spinCount="100000" sheet="1" objects="1" scenarios="1"/>
  <autoFilter ref="A15:A280" xr:uid="{00000000-0009-0000-0000-000002000000}">
    <filterColumn colId="0" hiddenButton="1">
      <filters blank="1"/>
    </filterColumn>
  </autoFilter>
  <dataConsolidate/>
  <mergeCells count="93">
    <mergeCell ref="A70:S70"/>
    <mergeCell ref="N71:Q71"/>
    <mergeCell ref="A72:H72"/>
    <mergeCell ref="N72:Q72"/>
    <mergeCell ref="S72:T72"/>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O55:Q55"/>
    <mergeCell ref="O44:Q44"/>
    <mergeCell ref="O45:Q45"/>
    <mergeCell ref="O46:Q46"/>
    <mergeCell ref="O47:Q47"/>
    <mergeCell ref="O48:Q48"/>
    <mergeCell ref="O49:Q49"/>
    <mergeCell ref="O50:Q50"/>
    <mergeCell ref="O51:Q51"/>
    <mergeCell ref="O52:Q52"/>
    <mergeCell ref="O53:Q53"/>
    <mergeCell ref="O54:Q54"/>
    <mergeCell ref="O43:Q43"/>
    <mergeCell ref="O32:Q32"/>
    <mergeCell ref="O33:Q33"/>
    <mergeCell ref="O34:Q34"/>
    <mergeCell ref="O35:Q35"/>
    <mergeCell ref="O36:Q36"/>
    <mergeCell ref="O37:Q37"/>
    <mergeCell ref="O38:Q38"/>
    <mergeCell ref="O39:Q39"/>
    <mergeCell ref="O40:Q40"/>
    <mergeCell ref="O41:Q41"/>
    <mergeCell ref="O42:Q42"/>
    <mergeCell ref="O31:Q31"/>
    <mergeCell ref="O20:Q20"/>
    <mergeCell ref="O21:Q21"/>
    <mergeCell ref="O22:Q22"/>
    <mergeCell ref="O23:Q23"/>
    <mergeCell ref="O24:Q24"/>
    <mergeCell ref="O25:Q25"/>
    <mergeCell ref="O26:Q26"/>
    <mergeCell ref="O27:Q27"/>
    <mergeCell ref="O28:Q28"/>
    <mergeCell ref="O29:Q29"/>
    <mergeCell ref="O30:Q30"/>
    <mergeCell ref="O19:Q19"/>
    <mergeCell ref="A13:A14"/>
    <mergeCell ref="B13:E13"/>
    <mergeCell ref="G13:G14"/>
    <mergeCell ref="I13:L13"/>
    <mergeCell ref="M13:M14"/>
    <mergeCell ref="O13:Q14"/>
    <mergeCell ref="O15:Q15"/>
    <mergeCell ref="O16:Q16"/>
    <mergeCell ref="O17:Q17"/>
    <mergeCell ref="O18:Q18"/>
    <mergeCell ref="S8:U9"/>
    <mergeCell ref="A11:F12"/>
    <mergeCell ref="L11:M11"/>
    <mergeCell ref="N11:O11"/>
    <mergeCell ref="Q11:S11"/>
    <mergeCell ref="T11:U13"/>
    <mergeCell ref="L12:M12"/>
    <mergeCell ref="N12:O12"/>
    <mergeCell ref="Q12:S12"/>
    <mergeCell ref="S13:S14"/>
    <mergeCell ref="G11:H12"/>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s>
  <conditionalFormatting sqref="O16:O25 O28:O63">
    <cfRule type="expression" dxfId="279" priority="11">
      <formula>$AA16="TRUE"</formula>
    </cfRule>
  </conditionalFormatting>
  <conditionalFormatting sqref="O15">
    <cfRule type="expression" dxfId="278" priority="14">
      <formula>$AA15="TRUE"</formula>
    </cfRule>
  </conditionalFormatting>
  <conditionalFormatting sqref="O27">
    <cfRule type="expression" dxfId="277" priority="13">
      <formula>$AA27="TRUE"</formula>
    </cfRule>
  </conditionalFormatting>
  <conditionalFormatting sqref="O26">
    <cfRule type="expression" dxfId="276" priority="12">
      <formula>$AA26="TRUE"</formula>
    </cfRule>
  </conditionalFormatting>
  <conditionalFormatting sqref="L7:O7">
    <cfRule type="expression" dxfId="275" priority="8">
      <formula>OR($L$6=0,$L$6="",$L$6="Child Support Commissioner",$L$6="Attorney",$L$6="Clerk",$L$6="Courtroom Bailiff",$L$6="Court Reporter",$L$6="Court Interpreter",$L$6="Judicial Secretary",$L$6="Manager/Supervisor")</formula>
    </cfRule>
    <cfRule type="expression" dxfId="274" priority="9">
      <formula>$L$6="Other (please specify below)"</formula>
    </cfRule>
  </conditionalFormatting>
  <conditionalFormatting sqref="A17:S17">
    <cfRule type="expression" dxfId="273" priority="29">
      <formula>$X$17=TRUE</formula>
    </cfRule>
  </conditionalFormatting>
  <conditionalFormatting sqref="A63:S63">
    <cfRule type="expression" dxfId="272" priority="28">
      <formula>$X$63=TRUE</formula>
    </cfRule>
  </conditionalFormatting>
  <conditionalFormatting sqref="A62:S62">
    <cfRule type="expression" dxfId="271" priority="20">
      <formula>$X$62=TRUE</formula>
    </cfRule>
  </conditionalFormatting>
  <conditionalFormatting sqref="A61:S61">
    <cfRule type="expression" dxfId="270" priority="22">
      <formula>$X$61=TRUE</formula>
    </cfRule>
  </conditionalFormatting>
  <conditionalFormatting sqref="A60:S60">
    <cfRule type="expression" dxfId="269" priority="26">
      <formula>$X$60=TRUE</formula>
    </cfRule>
  </conditionalFormatting>
  <conditionalFormatting sqref="A59:S59">
    <cfRule type="expression" dxfId="268" priority="25">
      <formula>$X$59=TRUE</formula>
    </cfRule>
  </conditionalFormatting>
  <conditionalFormatting sqref="A58:S58">
    <cfRule type="expression" dxfId="267" priority="23">
      <formula>$X$58=TRUE</formula>
    </cfRule>
  </conditionalFormatting>
  <conditionalFormatting sqref="A57:S57">
    <cfRule type="expression" dxfId="266" priority="15">
      <formula>$X$57=TRUE</formula>
    </cfRule>
  </conditionalFormatting>
  <conditionalFormatting sqref="A56:S56">
    <cfRule type="expression" dxfId="265" priority="16">
      <formula>$X$56=TRUE</formula>
    </cfRule>
  </conditionalFormatting>
  <conditionalFormatting sqref="A55:S55">
    <cfRule type="expression" dxfId="264" priority="17">
      <formula>$X$55=TRUE</formula>
    </cfRule>
  </conditionalFormatting>
  <conditionalFormatting sqref="A54:S54">
    <cfRule type="expression" dxfId="263" priority="18">
      <formula>$X$54=TRUE</formula>
    </cfRule>
  </conditionalFormatting>
  <conditionalFormatting sqref="A53:S53">
    <cfRule type="expression" dxfId="262" priority="19">
      <formula>$X$53=TRUE</formula>
    </cfRule>
  </conditionalFormatting>
  <conditionalFormatting sqref="A52:S52">
    <cfRule type="expression" dxfId="261" priority="24">
      <formula>$X$52=TRUE</formula>
    </cfRule>
  </conditionalFormatting>
  <conditionalFormatting sqref="A51:S51">
    <cfRule type="expression" dxfId="260" priority="38">
      <formula>$X$51=TRUE</formula>
    </cfRule>
  </conditionalFormatting>
  <conditionalFormatting sqref="A50:S50">
    <cfRule type="expression" dxfId="259" priority="27">
      <formula>$X$50=TRUE</formula>
    </cfRule>
  </conditionalFormatting>
  <conditionalFormatting sqref="A49:S49">
    <cfRule type="expression" dxfId="258" priority="30">
      <formula>$X$49=TRUE</formula>
    </cfRule>
  </conditionalFormatting>
  <conditionalFormatting sqref="A48:S48">
    <cfRule type="expression" dxfId="257" priority="31">
      <formula>$X$48=TRUE</formula>
    </cfRule>
  </conditionalFormatting>
  <conditionalFormatting sqref="A47:S47">
    <cfRule type="expression" dxfId="256" priority="32">
      <formula>$X$47=TRUE</formula>
    </cfRule>
  </conditionalFormatting>
  <conditionalFormatting sqref="A46:S46">
    <cfRule type="expression" dxfId="255" priority="33">
      <formula>$X$46=TRUE</formula>
    </cfRule>
  </conditionalFormatting>
  <conditionalFormatting sqref="A45:S45">
    <cfRule type="expression" dxfId="254" priority="34">
      <formula>$X$45=TRUE</formula>
    </cfRule>
  </conditionalFormatting>
  <conditionalFormatting sqref="A44:S44">
    <cfRule type="expression" dxfId="253" priority="35">
      <formula>$X$44=TRUE</formula>
    </cfRule>
  </conditionalFormatting>
  <conditionalFormatting sqref="A43:S43">
    <cfRule type="expression" dxfId="252" priority="36">
      <formula>$X$43=TRUE</formula>
    </cfRule>
  </conditionalFormatting>
  <conditionalFormatting sqref="A42:S42">
    <cfRule type="expression" dxfId="251" priority="37">
      <formula>$X$42=TRUE</formula>
    </cfRule>
  </conditionalFormatting>
  <conditionalFormatting sqref="A41:S41">
    <cfRule type="expression" dxfId="250" priority="44">
      <formula>$X$41=TRUE</formula>
    </cfRule>
  </conditionalFormatting>
  <conditionalFormatting sqref="A40:S40">
    <cfRule type="expression" dxfId="249" priority="46">
      <formula>$X$40=TRUE</formula>
    </cfRule>
  </conditionalFormatting>
  <conditionalFormatting sqref="A39:S39">
    <cfRule type="expression" dxfId="248" priority="45">
      <formula>$X$39=TRUE</formula>
    </cfRule>
  </conditionalFormatting>
  <conditionalFormatting sqref="A32:S32">
    <cfRule type="expression" dxfId="247" priority="56">
      <formula>$X$32=TRUE</formula>
    </cfRule>
  </conditionalFormatting>
  <conditionalFormatting sqref="A33:S33">
    <cfRule type="expression" dxfId="246" priority="57">
      <formula>$X$33=TRUE</formula>
    </cfRule>
  </conditionalFormatting>
  <conditionalFormatting sqref="A34:S34">
    <cfRule type="expression" dxfId="245" priority="59">
      <formula>$X$34=TRUE</formula>
    </cfRule>
  </conditionalFormatting>
  <conditionalFormatting sqref="A36:S36">
    <cfRule type="expression" dxfId="244" priority="61">
      <formula>$X$36=TRUE</formula>
    </cfRule>
  </conditionalFormatting>
  <conditionalFormatting sqref="A37:S37">
    <cfRule type="expression" dxfId="243" priority="58">
      <formula>$X$37=TRUE</formula>
    </cfRule>
  </conditionalFormatting>
  <conditionalFormatting sqref="A38:S38">
    <cfRule type="expression" dxfId="242" priority="62">
      <formula>$X$38=TRUE</formula>
    </cfRule>
  </conditionalFormatting>
  <conditionalFormatting sqref="A16:S16">
    <cfRule type="expression" dxfId="241" priority="21">
      <formula>$X$16=TRUE</formula>
    </cfRule>
  </conditionalFormatting>
  <conditionalFormatting sqref="A35:S35">
    <cfRule type="expression" dxfId="240" priority="63">
      <formula>$X$35=TRUE</formula>
    </cfRule>
  </conditionalFormatting>
  <conditionalFormatting sqref="A15:S15">
    <cfRule type="expression" dxfId="239" priority="39">
      <formula>$X$15=TRUE</formula>
    </cfRule>
  </conditionalFormatting>
  <conditionalFormatting sqref="A18:S18">
    <cfRule type="expression" dxfId="238" priority="47">
      <formula>$X$18=TRUE</formula>
    </cfRule>
  </conditionalFormatting>
  <conditionalFormatting sqref="A19:S19">
    <cfRule type="expression" dxfId="237" priority="52">
      <formula>$X$19=TRUE</formula>
    </cfRule>
  </conditionalFormatting>
  <conditionalFormatting sqref="A22:S22">
    <cfRule type="expression" dxfId="236" priority="50">
      <formula>$X$22=TRUE</formula>
    </cfRule>
  </conditionalFormatting>
  <conditionalFormatting sqref="A23:S23">
    <cfRule type="expression" dxfId="235" priority="53">
      <formula>$X$23=TRUE</formula>
    </cfRule>
  </conditionalFormatting>
  <conditionalFormatting sqref="A24:S24">
    <cfRule type="expression" dxfId="234" priority="54">
      <formula>$X$24=TRUE</formula>
    </cfRule>
  </conditionalFormatting>
  <conditionalFormatting sqref="A25:S25">
    <cfRule type="expression" dxfId="233" priority="55">
      <formula>$X$25=TRUE</formula>
    </cfRule>
  </conditionalFormatting>
  <conditionalFormatting sqref="A26:S26">
    <cfRule type="expression" dxfId="232" priority="43">
      <formula>$X$26=TRUE</formula>
    </cfRule>
  </conditionalFormatting>
  <conditionalFormatting sqref="A27:S27">
    <cfRule type="expression" dxfId="231" priority="42">
      <formula>$X$27=TRUE</formula>
    </cfRule>
  </conditionalFormatting>
  <conditionalFormatting sqref="A28:S28">
    <cfRule type="expression" dxfId="230" priority="51">
      <formula>$X$28=TRUE</formula>
    </cfRule>
  </conditionalFormatting>
  <conditionalFormatting sqref="A30:S30">
    <cfRule type="expression" dxfId="229" priority="60">
      <formula>$X$30=TRUE</formula>
    </cfRule>
  </conditionalFormatting>
  <conditionalFormatting sqref="A31:S31">
    <cfRule type="expression" dxfId="228" priority="40">
      <formula>$X$31=TRUE</formula>
    </cfRule>
  </conditionalFormatting>
  <conditionalFormatting sqref="A29:S29">
    <cfRule type="expression" dxfId="227" priority="41">
      <formula>$X$29=TRUE</formula>
    </cfRule>
  </conditionalFormatting>
  <conditionalFormatting sqref="S15:S63">
    <cfRule type="expression" dxfId="226" priority="10">
      <formula>SUM(B15:M15)&gt;15</formula>
    </cfRule>
  </conditionalFormatting>
  <conditionalFormatting sqref="A20:S20">
    <cfRule type="expression" dxfId="225" priority="48">
      <formula>$X$20=TRUE</formula>
    </cfRule>
  </conditionalFormatting>
  <conditionalFormatting sqref="A21:S21">
    <cfRule type="expression" dxfId="224" priority="49">
      <formula>$X$21=TRUE</formula>
    </cfRule>
  </conditionalFormatting>
  <conditionalFormatting sqref="A15:S63">
    <cfRule type="expression" dxfId="223" priority="64">
      <formula>$O15="LUNCH"</formula>
    </cfRule>
  </conditionalFormatting>
  <conditionalFormatting sqref="G15:G64">
    <cfRule type="expression" dxfId="222" priority="7">
      <formula>AND($Y$16=TRUE,$G$11="All-Day Non IV-D Services")</formula>
    </cfRule>
  </conditionalFormatting>
  <conditionalFormatting sqref="I15:I64">
    <cfRule type="expression" dxfId="221" priority="6">
      <formula>AND($Y$16=TRUE,$G$11="All-Day PTO")</formula>
    </cfRule>
  </conditionalFormatting>
  <conditionalFormatting sqref="K15:K64">
    <cfRule type="expression" dxfId="220" priority="5">
      <formula>AND($Y$16=TRUE,$G$11="All-Day Sick")</formula>
    </cfRule>
  </conditionalFormatting>
  <conditionalFormatting sqref="L15:L64">
    <cfRule type="expression" dxfId="219" priority="4">
      <formula>AND($Y$16=TRUE,$G$11="All-Day VTO")</formula>
    </cfRule>
  </conditionalFormatting>
  <conditionalFormatting sqref="J15:J64">
    <cfRule type="expression" dxfId="218" priority="1">
      <formula>AND($Y$16=TRUE,$G$11="All-Day ATO")</formula>
    </cfRule>
  </conditionalFormatting>
  <dataValidations count="30">
    <dataValidation allowBlank="1" showInputMessage="1" showErrorMessage="1" prompt="Schedule start time determined by the time entered in cell G2" sqref="A15" xr:uid="{21CC6FD0-8F99-46B7-8400-496ACA92F4CB}"/>
    <dataValidation allowBlank="1" prompt="ENTER today's date." sqref="A7" xr:uid="{9336B8CC-1579-485C-BD06-35401FD1195B}"/>
    <dataValidation allowBlank="1" showInputMessage="1" showErrorMessage="1" prompt="Navigation link to Class List worksheet" sqref="Q12:R12" xr:uid="{64DA3B31-E698-4164-949E-08B9A86E8319}"/>
    <dataValidation allowBlank="1" showInputMessage="1" showErrorMessage="1" prompt="ENTER time used whether Paid Time Off or Voluntary Time Off.  " sqref="I13:J13" xr:uid="{8A6848FF-BEF0-4396-AC8C-314D587C605B}"/>
    <dataValidation allowBlank="1" showInputMessage="1" showErrorMessage="1" prompt="ENTER additional info, as needed. " sqref="O13" xr:uid="{3D7C2747-8ECB-41AD-A7C7-94AEDFFCABE5}"/>
    <dataValidation allowBlank="1" showInputMessage="1" showErrorMessage="1" prompt="15 mins MAX." sqref="S13" xr:uid="{F2BC6805-A7DB-46B0-B1E2-E21950324516}"/>
    <dataValidation allowBlank="1" showInputMessage="1" showErrorMessage="1" prompt="ENTER time spent on IV-D service(s). See TYPE KEY above for reference. " sqref="B13:C13 F13" xr:uid="{3E6236A8-E909-4E80-B35F-8903D414BBD8}"/>
    <dataValidation allowBlank="1" showInputMessage="1" showErrorMessage="1" prompt="ERROR message if less/more than 15 mins. " sqref="V13" xr:uid="{29C974DA-88CB-412D-B253-FBADAEDE8E1C}"/>
    <dataValidation allowBlank="1" showInputMessage="1" showErrorMessage="1" prompt="ENTER end time. " sqref="L12 P12" xr:uid="{65DC6607-8411-4A54-BC7A-C33734699F06}"/>
    <dataValidation allowBlank="1" showErrorMessage="1" prompt="ENTER time spent on overtime. Overtime needs prior approval from AB 1058 program manager.  " sqref="N13" xr:uid="{CA93D697-FA34-4F45-A2D3-E1762886E863}"/>
    <dataValidation allowBlank="1" showErrorMessage="1" prompt="Select your COUNTY from the drop-down list." sqref="H6:K6" xr:uid="{FEAD540C-3D11-4A41-A7F7-2AEF3F41A64D}"/>
    <dataValidation allowBlank="1" showInputMessage="1" showErrorMessage="1" prompt="Work performed during a hearing in a IV-D case related to child support, spousal support, parentage, health insurance or license release." sqref="B14:C14" xr:uid="{60B027E7-CD8E-4CB6-869E-46194892F63B}"/>
    <dataValidation allowBlank="1" showInputMessage="1" showErrorMessage="1" prompt="Work done before and after a hearing and other work connected to a IV-D case related to child support, spousal support, parentage, health insurance or license release." sqref="D14" xr:uid="{56F1684F-D0C3-491B-B366-957DC09A5C41}"/>
    <dataValidation allowBlank="1" showInputMessage="1" showErrorMessage="1" prompt="Administrative work related to IV-D issues, such as tracking time." sqref="E14" xr:uid="{067E47F1-7E0C-4125-A384-CD195BD650B7}"/>
    <dataValidation allowBlank="1" showInputMessage="1" showErrorMessage="1" prompt="Training related to IV-D issues, such as the annual AB 1058 conference." sqref="F14" xr:uid="{17F1B0EA-27BF-43B6-92B6-572B10F9E4F8}"/>
    <dataValidation allowBlank="1" showInputMessage="1" showErrorMessage="1" prompt="All other self-help assistance with non-IV-D issues, such as: Family Law (custody, visitation, divorce, etc.); Restraining Orders; Small Claims info; Civil name-change; Landlord-Tenant, etc." sqref="G13" xr:uid="{D3ECEFB7-E28F-45B0-9217-1B29F18D9E9B}"/>
    <dataValidation allowBlank="1" showInputMessage="1" showErrorMessage="1" prompt="Time off paid by the court, such as vacation, personal or floating holiday, jury duty, military leave, etc." sqref="I14" xr:uid="{0D45C8F0-AC7E-4A3D-8EC2-40DB7861668C}"/>
    <dataValidation allowBlank="1" showInputMessage="1" showErrorMessage="1" prompt="Personal or family sick leave." sqref="K14" xr:uid="{5C385561-333E-4119-890D-7922CC970A60}"/>
    <dataValidation allowBlank="1" showInputMessage="1" showErrorMessage="1" prompt="Unpaid time off, such as work furlough." sqref="L14" xr:uid="{DAD41621-4855-4029-831C-E43E2007EC39}"/>
    <dataValidation allowBlank="1" showInputMessage="1" showErrorMessage="1" prompt="Only include paid break time (i.e. 15-minute breaks); do not include your lunch break if you are not paid for this time." sqref="M13" xr:uid="{8B0FD42F-F003-41D5-ABA6-B7330EECE3BA}"/>
    <dataValidation allowBlank="1" showInputMessage="1" showErrorMessage="1" prompt="ENTER start time." sqref="L11" xr:uid="{3A57A5CE-C40F-4E38-BD8A-5A9F5096DCC8}"/>
    <dataValidation allowBlank="1" showErrorMessage="1" prompt="Select your JOB CLASSIFCATION from the drop-down list." sqref="L6:O6" xr:uid="{EC7D864A-9B3C-4E81-B9EB-F24D05531641}"/>
    <dataValidation type="whole" allowBlank="1" showInputMessage="1" showErrorMessage="1" errorTitle="Error" error="Please enter a number between 1-15." sqref="B15:M63" xr:uid="{9A6E9E7B-06DB-4523-B4D9-B76C4440EEAA}">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5D697D57-DB0E-4CC0-925A-992764C93307}"/>
    <dataValidation allowBlank="1" showErrorMessage="1" prompt="Select your work type from the drop-down list." sqref="P6:Q6" xr:uid="{07D9B4DE-9F80-41A8-80A4-FC3B8C40EFF6}"/>
    <dataValidation allowBlank="1" showErrorMessage="1" errorTitle="Error" error="Please Enter a Date Between July 2019 - June 2020" prompt="ENTER first date of reporting period." sqref="A6:C6" xr:uid="{4DEE68D4-CB36-4572-8F11-5A66FEF0F7CB}"/>
    <dataValidation allowBlank="1" showErrorMessage="1" sqref="D6:G6" xr:uid="{063EB939-0A0A-4794-BC14-144B70F1F738}"/>
    <dataValidation allowBlank="1" sqref="D7:G7" xr:uid="{D1C392D9-F191-4374-8493-EE28BCAA77B0}"/>
    <dataValidation type="list" allowBlank="1" showInputMessage="1" showErrorMessage="1" sqref="G11:H12" xr:uid="{871E7342-C478-4D81-BA7A-D88A9A3B928B}">
      <formula1>$S$122:$S$128</formula1>
    </dataValidation>
    <dataValidation allowBlank="1" showInputMessage="1" showErrorMessage="1" prompt="Administrative time off paid by the court, such as for judicial holidays." sqref="J14" xr:uid="{D595826C-62F6-452A-BE80-41B75A069163}"/>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13</xdr:col>
                    <xdr:colOff>142875</xdr:colOff>
                    <xdr:row>13</xdr:row>
                    <xdr:rowOff>114300</xdr:rowOff>
                  </from>
                  <to>
                    <xdr:col>14</xdr:col>
                    <xdr:colOff>114300</xdr:colOff>
                    <xdr:row>15</xdr:row>
                    <xdr:rowOff>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13</xdr:col>
                    <xdr:colOff>142875</xdr:colOff>
                    <xdr:row>14</xdr:row>
                    <xdr:rowOff>180975</xdr:rowOff>
                  </from>
                  <to>
                    <xdr:col>14</xdr:col>
                    <xdr:colOff>114300</xdr:colOff>
                    <xdr:row>16</xdr:row>
                    <xdr:rowOff>38100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13</xdr:col>
                    <xdr:colOff>142875</xdr:colOff>
                    <xdr:row>26</xdr:row>
                    <xdr:rowOff>180975</xdr:rowOff>
                  </from>
                  <to>
                    <xdr:col>14</xdr:col>
                    <xdr:colOff>114300</xdr:colOff>
                    <xdr:row>28</xdr:row>
                    <xdr:rowOff>19050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13</xdr:col>
                    <xdr:colOff>142875</xdr:colOff>
                    <xdr:row>27</xdr:row>
                    <xdr:rowOff>180975</xdr:rowOff>
                  </from>
                  <to>
                    <xdr:col>14</xdr:col>
                    <xdr:colOff>114300</xdr:colOff>
                    <xdr:row>29</xdr:row>
                    <xdr:rowOff>38100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13</xdr:col>
                    <xdr:colOff>142875</xdr:colOff>
                    <xdr:row>28</xdr:row>
                    <xdr:rowOff>180975</xdr:rowOff>
                  </from>
                  <to>
                    <xdr:col>14</xdr:col>
                    <xdr:colOff>114300</xdr:colOff>
                    <xdr:row>30</xdr:row>
                    <xdr:rowOff>38100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13</xdr:col>
                    <xdr:colOff>142875</xdr:colOff>
                    <xdr:row>29</xdr:row>
                    <xdr:rowOff>180975</xdr:rowOff>
                  </from>
                  <to>
                    <xdr:col>14</xdr:col>
                    <xdr:colOff>114300</xdr:colOff>
                    <xdr:row>31</xdr:row>
                    <xdr:rowOff>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13</xdr:col>
                    <xdr:colOff>142875</xdr:colOff>
                    <xdr:row>30</xdr:row>
                    <xdr:rowOff>180975</xdr:rowOff>
                  </from>
                  <to>
                    <xdr:col>14</xdr:col>
                    <xdr:colOff>114300</xdr:colOff>
                    <xdr:row>32</xdr:row>
                    <xdr:rowOff>19050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13</xdr:col>
                    <xdr:colOff>142875</xdr:colOff>
                    <xdr:row>31</xdr:row>
                    <xdr:rowOff>180975</xdr:rowOff>
                  </from>
                  <to>
                    <xdr:col>14</xdr:col>
                    <xdr:colOff>114300</xdr:colOff>
                    <xdr:row>33</xdr:row>
                    <xdr:rowOff>38100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13</xdr:col>
                    <xdr:colOff>142875</xdr:colOff>
                    <xdr:row>32</xdr:row>
                    <xdr:rowOff>180975</xdr:rowOff>
                  </from>
                  <to>
                    <xdr:col>14</xdr:col>
                    <xdr:colOff>114300</xdr:colOff>
                    <xdr:row>34</xdr:row>
                    <xdr:rowOff>38100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13</xdr:col>
                    <xdr:colOff>142875</xdr:colOff>
                    <xdr:row>33</xdr:row>
                    <xdr:rowOff>180975</xdr:rowOff>
                  </from>
                  <to>
                    <xdr:col>14</xdr:col>
                    <xdr:colOff>114300</xdr:colOff>
                    <xdr:row>35</xdr:row>
                    <xdr:rowOff>38100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13</xdr:col>
                    <xdr:colOff>142875</xdr:colOff>
                    <xdr:row>34</xdr:row>
                    <xdr:rowOff>180975</xdr:rowOff>
                  </from>
                  <to>
                    <xdr:col>14</xdr:col>
                    <xdr:colOff>114300</xdr:colOff>
                    <xdr:row>36</xdr:row>
                    <xdr:rowOff>38100</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13</xdr:col>
                    <xdr:colOff>142875</xdr:colOff>
                    <xdr:row>35</xdr:row>
                    <xdr:rowOff>180975</xdr:rowOff>
                  </from>
                  <to>
                    <xdr:col>14</xdr:col>
                    <xdr:colOff>114300</xdr:colOff>
                    <xdr:row>37</xdr:row>
                    <xdr:rowOff>38100</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3263"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3264"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3265"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3266"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3267"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3268"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3269"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3270"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3271"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3272"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3273" r:id="rId28" name="Check Box 25">
              <controlPr defaultSize="0" autoFill="0" autoLine="0" autoPict="0">
                <anchor moveWithCells="1">
                  <from>
                    <xdr:col>13</xdr:col>
                    <xdr:colOff>142875</xdr:colOff>
                    <xdr:row>48</xdr:row>
                    <xdr:rowOff>180975</xdr:rowOff>
                  </from>
                  <to>
                    <xdr:col>14</xdr:col>
                    <xdr:colOff>114300</xdr:colOff>
                    <xdr:row>50</xdr:row>
                    <xdr:rowOff>0</xdr:rowOff>
                  </to>
                </anchor>
              </controlPr>
            </control>
          </mc:Choice>
        </mc:AlternateContent>
        <mc:AlternateContent xmlns:mc="http://schemas.openxmlformats.org/markup-compatibility/2006">
          <mc:Choice Requires="x14">
            <control shapeId="53274" r:id="rId29" name="Check Box 26">
              <controlPr defaultSize="0" autoFill="0" autoLine="0" autoPict="0">
                <anchor moveWithCells="1">
                  <from>
                    <xdr:col>13</xdr:col>
                    <xdr:colOff>142875</xdr:colOff>
                    <xdr:row>49</xdr:row>
                    <xdr:rowOff>180975</xdr:rowOff>
                  </from>
                  <to>
                    <xdr:col>14</xdr:col>
                    <xdr:colOff>114300</xdr:colOff>
                    <xdr:row>51</xdr:row>
                    <xdr:rowOff>38100</xdr:rowOff>
                  </to>
                </anchor>
              </controlPr>
            </control>
          </mc:Choice>
        </mc:AlternateContent>
        <mc:AlternateContent xmlns:mc="http://schemas.openxmlformats.org/markup-compatibility/2006">
          <mc:Choice Requires="x14">
            <control shapeId="53275" r:id="rId30" name="Check Box 27">
              <controlPr defaultSize="0" autoFill="0" autoLine="0" autoPict="0">
                <anchor moveWithCells="1">
                  <from>
                    <xdr:col>13</xdr:col>
                    <xdr:colOff>142875</xdr:colOff>
                    <xdr:row>50</xdr:row>
                    <xdr:rowOff>180975</xdr:rowOff>
                  </from>
                  <to>
                    <xdr:col>14</xdr:col>
                    <xdr:colOff>114300</xdr:colOff>
                    <xdr:row>52</xdr:row>
                    <xdr:rowOff>38100</xdr:rowOff>
                  </to>
                </anchor>
              </controlPr>
            </control>
          </mc:Choice>
        </mc:AlternateContent>
        <mc:AlternateContent xmlns:mc="http://schemas.openxmlformats.org/markup-compatibility/2006">
          <mc:Choice Requires="x14">
            <control shapeId="53276" r:id="rId31" name="Check Box 28">
              <controlPr defaultSize="0" autoFill="0" autoLine="0" autoPict="0">
                <anchor moveWithCells="1">
                  <from>
                    <xdr:col>13</xdr:col>
                    <xdr:colOff>142875</xdr:colOff>
                    <xdr:row>51</xdr:row>
                    <xdr:rowOff>180975</xdr:rowOff>
                  </from>
                  <to>
                    <xdr:col>14</xdr:col>
                    <xdr:colOff>114300</xdr:colOff>
                    <xdr:row>53</xdr:row>
                    <xdr:rowOff>38100</xdr:rowOff>
                  </to>
                </anchor>
              </controlPr>
            </control>
          </mc:Choice>
        </mc:AlternateContent>
        <mc:AlternateContent xmlns:mc="http://schemas.openxmlformats.org/markup-compatibility/2006">
          <mc:Choice Requires="x14">
            <control shapeId="53277" r:id="rId32" name="Check Box 29">
              <controlPr defaultSize="0" autoFill="0" autoLine="0" autoPict="0">
                <anchor moveWithCells="1">
                  <from>
                    <xdr:col>13</xdr:col>
                    <xdr:colOff>142875</xdr:colOff>
                    <xdr:row>52</xdr:row>
                    <xdr:rowOff>180975</xdr:rowOff>
                  </from>
                  <to>
                    <xdr:col>14</xdr:col>
                    <xdr:colOff>114300</xdr:colOff>
                    <xdr:row>54</xdr:row>
                    <xdr:rowOff>38100</xdr:rowOff>
                  </to>
                </anchor>
              </controlPr>
            </control>
          </mc:Choice>
        </mc:AlternateContent>
        <mc:AlternateContent xmlns:mc="http://schemas.openxmlformats.org/markup-compatibility/2006">
          <mc:Choice Requires="x14">
            <control shapeId="53278" r:id="rId33" name="Check Box 30">
              <controlPr defaultSize="0" autoFill="0" autoLine="0" autoPict="0">
                <anchor moveWithCells="1">
                  <from>
                    <xdr:col>13</xdr:col>
                    <xdr:colOff>142875</xdr:colOff>
                    <xdr:row>53</xdr:row>
                    <xdr:rowOff>180975</xdr:rowOff>
                  </from>
                  <to>
                    <xdr:col>14</xdr:col>
                    <xdr:colOff>114300</xdr:colOff>
                    <xdr:row>55</xdr:row>
                    <xdr:rowOff>38100</xdr:rowOff>
                  </to>
                </anchor>
              </controlPr>
            </control>
          </mc:Choice>
        </mc:AlternateContent>
        <mc:AlternateContent xmlns:mc="http://schemas.openxmlformats.org/markup-compatibility/2006">
          <mc:Choice Requires="x14">
            <control shapeId="53279" r:id="rId34" name="Check Box 31">
              <controlPr defaultSize="0" autoFill="0" autoLine="0" autoPict="0">
                <anchor moveWithCells="1">
                  <from>
                    <xdr:col>13</xdr:col>
                    <xdr:colOff>142875</xdr:colOff>
                    <xdr:row>54</xdr:row>
                    <xdr:rowOff>180975</xdr:rowOff>
                  </from>
                  <to>
                    <xdr:col>14</xdr:col>
                    <xdr:colOff>114300</xdr:colOff>
                    <xdr:row>56</xdr:row>
                    <xdr:rowOff>38100</xdr:rowOff>
                  </to>
                </anchor>
              </controlPr>
            </control>
          </mc:Choice>
        </mc:AlternateContent>
        <mc:AlternateContent xmlns:mc="http://schemas.openxmlformats.org/markup-compatibility/2006">
          <mc:Choice Requires="x14">
            <control shapeId="53280" r:id="rId35" name="Check Box 32">
              <controlPr defaultSize="0" autoFill="0" autoLine="0" autoPict="0">
                <anchor moveWithCells="1">
                  <from>
                    <xdr:col>13</xdr:col>
                    <xdr:colOff>142875</xdr:colOff>
                    <xdr:row>55</xdr:row>
                    <xdr:rowOff>180975</xdr:rowOff>
                  </from>
                  <to>
                    <xdr:col>14</xdr:col>
                    <xdr:colOff>114300</xdr:colOff>
                    <xdr:row>57</xdr:row>
                    <xdr:rowOff>38100</xdr:rowOff>
                  </to>
                </anchor>
              </controlPr>
            </control>
          </mc:Choice>
        </mc:AlternateContent>
        <mc:AlternateContent xmlns:mc="http://schemas.openxmlformats.org/markup-compatibility/2006">
          <mc:Choice Requires="x14">
            <control shapeId="53281" r:id="rId36" name="Check Box 33">
              <controlPr defaultSize="0" autoFill="0" autoLine="0" autoPict="0">
                <anchor moveWithCells="1">
                  <from>
                    <xdr:col>13</xdr:col>
                    <xdr:colOff>142875</xdr:colOff>
                    <xdr:row>56</xdr:row>
                    <xdr:rowOff>180975</xdr:rowOff>
                  </from>
                  <to>
                    <xdr:col>14</xdr:col>
                    <xdr:colOff>114300</xdr:colOff>
                    <xdr:row>58</xdr:row>
                    <xdr:rowOff>38100</xdr:rowOff>
                  </to>
                </anchor>
              </controlPr>
            </control>
          </mc:Choice>
        </mc:AlternateContent>
        <mc:AlternateContent xmlns:mc="http://schemas.openxmlformats.org/markup-compatibility/2006">
          <mc:Choice Requires="x14">
            <control shapeId="53282" r:id="rId37" name="Check Box 34">
              <controlPr defaultSize="0" autoFill="0" autoLine="0" autoPict="0">
                <anchor moveWithCells="1">
                  <from>
                    <xdr:col>13</xdr:col>
                    <xdr:colOff>142875</xdr:colOff>
                    <xdr:row>57</xdr:row>
                    <xdr:rowOff>180975</xdr:rowOff>
                  </from>
                  <to>
                    <xdr:col>14</xdr:col>
                    <xdr:colOff>114300</xdr:colOff>
                    <xdr:row>59</xdr:row>
                    <xdr:rowOff>38100</xdr:rowOff>
                  </to>
                </anchor>
              </controlPr>
            </control>
          </mc:Choice>
        </mc:AlternateContent>
        <mc:AlternateContent xmlns:mc="http://schemas.openxmlformats.org/markup-compatibility/2006">
          <mc:Choice Requires="x14">
            <control shapeId="53283" r:id="rId38" name="Check Box 35">
              <controlPr defaultSize="0" autoFill="0" autoLine="0" autoPict="0">
                <anchor moveWithCells="1">
                  <from>
                    <xdr:col>13</xdr:col>
                    <xdr:colOff>142875</xdr:colOff>
                    <xdr:row>58</xdr:row>
                    <xdr:rowOff>180975</xdr:rowOff>
                  </from>
                  <to>
                    <xdr:col>14</xdr:col>
                    <xdr:colOff>114300</xdr:colOff>
                    <xdr:row>60</xdr:row>
                    <xdr:rowOff>38100</xdr:rowOff>
                  </to>
                </anchor>
              </controlPr>
            </control>
          </mc:Choice>
        </mc:AlternateContent>
        <mc:AlternateContent xmlns:mc="http://schemas.openxmlformats.org/markup-compatibility/2006">
          <mc:Choice Requires="x14">
            <control shapeId="53284" r:id="rId39" name="Check Box 36">
              <controlPr defaultSize="0" autoFill="0" autoLine="0" autoPict="0">
                <anchor moveWithCells="1">
                  <from>
                    <xdr:col>13</xdr:col>
                    <xdr:colOff>142875</xdr:colOff>
                    <xdr:row>59</xdr:row>
                    <xdr:rowOff>180975</xdr:rowOff>
                  </from>
                  <to>
                    <xdr:col>14</xdr:col>
                    <xdr:colOff>114300</xdr:colOff>
                    <xdr:row>61</xdr:row>
                    <xdr:rowOff>38100</xdr:rowOff>
                  </to>
                </anchor>
              </controlPr>
            </control>
          </mc:Choice>
        </mc:AlternateContent>
        <mc:AlternateContent xmlns:mc="http://schemas.openxmlformats.org/markup-compatibility/2006">
          <mc:Choice Requires="x14">
            <control shapeId="53285" r:id="rId40" name="Check Box 37">
              <controlPr defaultSize="0" autoFill="0" autoLine="0" autoPict="0">
                <anchor moveWithCells="1">
                  <from>
                    <xdr:col>13</xdr:col>
                    <xdr:colOff>142875</xdr:colOff>
                    <xdr:row>60</xdr:row>
                    <xdr:rowOff>180975</xdr:rowOff>
                  </from>
                  <to>
                    <xdr:col>14</xdr:col>
                    <xdr:colOff>114300</xdr:colOff>
                    <xdr:row>62</xdr:row>
                    <xdr:rowOff>38100</xdr:rowOff>
                  </to>
                </anchor>
              </controlPr>
            </control>
          </mc:Choice>
        </mc:AlternateContent>
        <mc:AlternateContent xmlns:mc="http://schemas.openxmlformats.org/markup-compatibility/2006">
          <mc:Choice Requires="x14">
            <control shapeId="53286" r:id="rId41" name="Check Box 38">
              <controlPr defaultSize="0" autoFill="0" autoLine="0" autoPict="0">
                <anchor moveWithCells="1">
                  <from>
                    <xdr:col>13</xdr:col>
                    <xdr:colOff>142875</xdr:colOff>
                    <xdr:row>61</xdr:row>
                    <xdr:rowOff>180975</xdr:rowOff>
                  </from>
                  <to>
                    <xdr:col>14</xdr:col>
                    <xdr:colOff>114300</xdr:colOff>
                    <xdr:row>63</xdr:row>
                    <xdr:rowOff>0</xdr:rowOff>
                  </to>
                </anchor>
              </controlPr>
            </control>
          </mc:Choice>
        </mc:AlternateContent>
        <mc:AlternateContent xmlns:mc="http://schemas.openxmlformats.org/markup-compatibility/2006">
          <mc:Choice Requires="x14">
            <control shapeId="53287" r:id="rId42" name="Check Box 39">
              <controlPr defaultSize="0" autoFill="0" autoLine="0" autoPict="0">
                <anchor moveWithCells="1">
                  <from>
                    <xdr:col>5</xdr:col>
                    <xdr:colOff>114300</xdr:colOff>
                    <xdr:row>10</xdr:row>
                    <xdr:rowOff>104775</xdr:rowOff>
                  </from>
                  <to>
                    <xdr:col>6</xdr:col>
                    <xdr:colOff>57150</xdr:colOff>
                    <xdr:row>11</xdr:row>
                    <xdr:rowOff>76200</xdr:rowOff>
                  </to>
                </anchor>
              </controlPr>
            </control>
          </mc:Choice>
        </mc:AlternateContent>
        <mc:AlternateContent xmlns:mc="http://schemas.openxmlformats.org/markup-compatibility/2006">
          <mc:Choice Requires="x14">
            <control shapeId="53288" r:id="rId43" name="Check Box 40">
              <controlPr defaultSize="0" autoFill="0" autoLine="0" autoPict="0">
                <anchor moveWithCells="1">
                  <from>
                    <xdr:col>13</xdr:col>
                    <xdr:colOff>142875</xdr:colOff>
                    <xdr:row>15</xdr:row>
                    <xdr:rowOff>180975</xdr:rowOff>
                  </from>
                  <to>
                    <xdr:col>14</xdr:col>
                    <xdr:colOff>114300</xdr:colOff>
                    <xdr:row>17</xdr:row>
                    <xdr:rowOff>38100</xdr:rowOff>
                  </to>
                </anchor>
              </controlPr>
            </control>
          </mc:Choice>
        </mc:AlternateContent>
        <mc:AlternateContent xmlns:mc="http://schemas.openxmlformats.org/markup-compatibility/2006">
          <mc:Choice Requires="x14">
            <control shapeId="53289" r:id="rId44" name="Check Box 41">
              <controlPr defaultSize="0" autoFill="0" autoLine="0" autoPict="0">
                <anchor moveWithCells="1">
                  <from>
                    <xdr:col>13</xdr:col>
                    <xdr:colOff>142875</xdr:colOff>
                    <xdr:row>16</xdr:row>
                    <xdr:rowOff>180975</xdr:rowOff>
                  </from>
                  <to>
                    <xdr:col>14</xdr:col>
                    <xdr:colOff>114300</xdr:colOff>
                    <xdr:row>18</xdr:row>
                    <xdr:rowOff>38100</xdr:rowOff>
                  </to>
                </anchor>
              </controlPr>
            </control>
          </mc:Choice>
        </mc:AlternateContent>
        <mc:AlternateContent xmlns:mc="http://schemas.openxmlformats.org/markup-compatibility/2006">
          <mc:Choice Requires="x14">
            <control shapeId="53290" r:id="rId45" name="Check Box 42">
              <controlPr defaultSize="0" autoFill="0" autoLine="0" autoPict="0">
                <anchor moveWithCells="1">
                  <from>
                    <xdr:col>13</xdr:col>
                    <xdr:colOff>142875</xdr:colOff>
                    <xdr:row>17</xdr:row>
                    <xdr:rowOff>180975</xdr:rowOff>
                  </from>
                  <to>
                    <xdr:col>14</xdr:col>
                    <xdr:colOff>114300</xdr:colOff>
                    <xdr:row>19</xdr:row>
                    <xdr:rowOff>38100</xdr:rowOff>
                  </to>
                </anchor>
              </controlPr>
            </control>
          </mc:Choice>
        </mc:AlternateContent>
        <mc:AlternateContent xmlns:mc="http://schemas.openxmlformats.org/markup-compatibility/2006">
          <mc:Choice Requires="x14">
            <control shapeId="53291" r:id="rId46" name="Check Box 43">
              <controlPr defaultSize="0" autoFill="0" autoLine="0" autoPict="0">
                <anchor moveWithCells="1">
                  <from>
                    <xdr:col>13</xdr:col>
                    <xdr:colOff>142875</xdr:colOff>
                    <xdr:row>18</xdr:row>
                    <xdr:rowOff>180975</xdr:rowOff>
                  </from>
                  <to>
                    <xdr:col>14</xdr:col>
                    <xdr:colOff>114300</xdr:colOff>
                    <xdr:row>20</xdr:row>
                    <xdr:rowOff>38100</xdr:rowOff>
                  </to>
                </anchor>
              </controlPr>
            </control>
          </mc:Choice>
        </mc:AlternateContent>
        <mc:AlternateContent xmlns:mc="http://schemas.openxmlformats.org/markup-compatibility/2006">
          <mc:Choice Requires="x14">
            <control shapeId="53292" r:id="rId47" name="Check Box 44">
              <controlPr defaultSize="0" autoFill="0" autoLine="0" autoPict="0">
                <anchor moveWithCells="1">
                  <from>
                    <xdr:col>13</xdr:col>
                    <xdr:colOff>142875</xdr:colOff>
                    <xdr:row>19</xdr:row>
                    <xdr:rowOff>180975</xdr:rowOff>
                  </from>
                  <to>
                    <xdr:col>14</xdr:col>
                    <xdr:colOff>114300</xdr:colOff>
                    <xdr:row>21</xdr:row>
                    <xdr:rowOff>38100</xdr:rowOff>
                  </to>
                </anchor>
              </controlPr>
            </control>
          </mc:Choice>
        </mc:AlternateContent>
        <mc:AlternateContent xmlns:mc="http://schemas.openxmlformats.org/markup-compatibility/2006">
          <mc:Choice Requires="x14">
            <control shapeId="53293" r:id="rId48" name="Check Box 45">
              <controlPr defaultSize="0" autoFill="0" autoLine="0" autoPict="0">
                <anchor moveWithCells="1">
                  <from>
                    <xdr:col>13</xdr:col>
                    <xdr:colOff>142875</xdr:colOff>
                    <xdr:row>20</xdr:row>
                    <xdr:rowOff>180975</xdr:rowOff>
                  </from>
                  <to>
                    <xdr:col>14</xdr:col>
                    <xdr:colOff>114300</xdr:colOff>
                    <xdr:row>22</xdr:row>
                    <xdr:rowOff>38100</xdr:rowOff>
                  </to>
                </anchor>
              </controlPr>
            </control>
          </mc:Choice>
        </mc:AlternateContent>
        <mc:AlternateContent xmlns:mc="http://schemas.openxmlformats.org/markup-compatibility/2006">
          <mc:Choice Requires="x14">
            <control shapeId="53294" r:id="rId49" name="Check Box 46">
              <controlPr defaultSize="0" autoFill="0" autoLine="0" autoPict="0">
                <anchor moveWithCells="1">
                  <from>
                    <xdr:col>13</xdr:col>
                    <xdr:colOff>142875</xdr:colOff>
                    <xdr:row>22</xdr:row>
                    <xdr:rowOff>180975</xdr:rowOff>
                  </from>
                  <to>
                    <xdr:col>14</xdr:col>
                    <xdr:colOff>114300</xdr:colOff>
                    <xdr:row>24</xdr:row>
                    <xdr:rowOff>38100</xdr:rowOff>
                  </to>
                </anchor>
              </controlPr>
            </control>
          </mc:Choice>
        </mc:AlternateContent>
        <mc:AlternateContent xmlns:mc="http://schemas.openxmlformats.org/markup-compatibility/2006">
          <mc:Choice Requires="x14">
            <control shapeId="53295" r:id="rId50" name="Check Box 47">
              <controlPr defaultSize="0" autoFill="0" autoLine="0" autoPict="0">
                <anchor moveWithCells="1">
                  <from>
                    <xdr:col>13</xdr:col>
                    <xdr:colOff>142875</xdr:colOff>
                    <xdr:row>21</xdr:row>
                    <xdr:rowOff>180975</xdr:rowOff>
                  </from>
                  <to>
                    <xdr:col>14</xdr:col>
                    <xdr:colOff>114300</xdr:colOff>
                    <xdr:row>23</xdr:row>
                    <xdr:rowOff>38100</xdr:rowOff>
                  </to>
                </anchor>
              </controlPr>
            </control>
          </mc:Choice>
        </mc:AlternateContent>
        <mc:AlternateContent xmlns:mc="http://schemas.openxmlformats.org/markup-compatibility/2006">
          <mc:Choice Requires="x14">
            <control shapeId="53296" r:id="rId51" name="Check Box 48">
              <controlPr defaultSize="0" autoFill="0" autoLine="0" autoPict="0">
                <anchor moveWithCells="1">
                  <from>
                    <xdr:col>13</xdr:col>
                    <xdr:colOff>142875</xdr:colOff>
                    <xdr:row>23</xdr:row>
                    <xdr:rowOff>180975</xdr:rowOff>
                  </from>
                  <to>
                    <xdr:col>14</xdr:col>
                    <xdr:colOff>114300</xdr:colOff>
                    <xdr:row>25</xdr:row>
                    <xdr:rowOff>38100</xdr:rowOff>
                  </to>
                </anchor>
              </controlPr>
            </control>
          </mc:Choice>
        </mc:AlternateContent>
        <mc:AlternateContent xmlns:mc="http://schemas.openxmlformats.org/markup-compatibility/2006">
          <mc:Choice Requires="x14">
            <control shapeId="53297" r:id="rId52" name="Check Box 49">
              <controlPr defaultSize="0" autoFill="0" autoLine="0" autoPict="0">
                <anchor moveWithCells="1">
                  <from>
                    <xdr:col>13</xdr:col>
                    <xdr:colOff>142875</xdr:colOff>
                    <xdr:row>24</xdr:row>
                    <xdr:rowOff>180975</xdr:rowOff>
                  </from>
                  <to>
                    <xdr:col>14</xdr:col>
                    <xdr:colOff>114300</xdr:colOff>
                    <xdr:row>26</xdr:row>
                    <xdr:rowOff>38100</xdr:rowOff>
                  </to>
                </anchor>
              </controlPr>
            </control>
          </mc:Choice>
        </mc:AlternateContent>
        <mc:AlternateContent xmlns:mc="http://schemas.openxmlformats.org/markup-compatibility/2006">
          <mc:Choice Requires="x14">
            <control shapeId="53298" r:id="rId53" name="Check Box 50">
              <controlPr defaultSize="0" autoFill="0" autoLine="0" autoPict="0">
                <anchor moveWithCells="1">
                  <from>
                    <xdr:col>13</xdr:col>
                    <xdr:colOff>142875</xdr:colOff>
                    <xdr:row>25</xdr:row>
                    <xdr:rowOff>180975</xdr:rowOff>
                  </from>
                  <to>
                    <xdr:col>14</xdr:col>
                    <xdr:colOff>114300</xdr:colOff>
                    <xdr:row>27</xdr:row>
                    <xdr:rowOff>38100</xdr:rowOff>
                  </to>
                </anchor>
              </controlPr>
            </control>
          </mc:Choice>
        </mc:AlternateContent>
        <mc:AlternateContent xmlns:mc="http://schemas.openxmlformats.org/markup-compatibility/2006">
          <mc:Choice Requires="x14">
            <control shapeId="53299" r:id="rId54" name="Check Box 51">
              <controlPr defaultSize="0" autoFill="0" autoLine="0" autoPict="0">
                <anchor moveWithCells="1">
                  <from>
                    <xdr:col>13</xdr:col>
                    <xdr:colOff>142875</xdr:colOff>
                    <xdr:row>25</xdr:row>
                    <xdr:rowOff>180975</xdr:rowOff>
                  </from>
                  <to>
                    <xdr:col>14</xdr:col>
                    <xdr:colOff>114300</xdr:colOff>
                    <xdr:row>27</xdr:row>
                    <xdr:rowOff>38100</xdr:rowOff>
                  </to>
                </anchor>
              </controlPr>
            </control>
          </mc:Choice>
        </mc:AlternateContent>
        <mc:AlternateContent xmlns:mc="http://schemas.openxmlformats.org/markup-compatibility/2006">
          <mc:Choice Requires="x14">
            <control shapeId="53300" r:id="rId55" name="Check Box 52">
              <controlPr defaultSize="0" autoFill="0" autoLine="0" autoPict="0">
                <anchor moveWithCells="1">
                  <from>
                    <xdr:col>13</xdr:col>
                    <xdr:colOff>142875</xdr:colOff>
                    <xdr:row>24</xdr:row>
                    <xdr:rowOff>180975</xdr:rowOff>
                  </from>
                  <to>
                    <xdr:col>14</xdr:col>
                    <xdr:colOff>114300</xdr:colOff>
                    <xdr:row>26</xdr:row>
                    <xdr:rowOff>38100</xdr:rowOff>
                  </to>
                </anchor>
              </controlPr>
            </control>
          </mc:Choice>
        </mc:AlternateContent>
      </controls>
    </mc:Choice>
  </mc:AlternateContent>
  <tableParts count="1">
    <tablePart r:id="rId5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EB18-4153-42B6-9D70-56E510F5245E}">
  <sheetPr filterMode="1">
    <tabColor rgb="FF00B0F0"/>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R1" s="108"/>
      <c r="T1" s="13"/>
      <c r="U1" s="13"/>
    </row>
    <row r="2" spans="1:36" ht="21.6" customHeight="1" x14ac:dyDescent="0.2">
      <c r="A2" s="302" t="s">
        <v>110</v>
      </c>
      <c r="B2" s="302"/>
      <c r="C2" s="302"/>
      <c r="D2" s="302"/>
      <c r="E2" s="303"/>
      <c r="F2" s="303"/>
      <c r="G2" s="303"/>
      <c r="H2" s="303"/>
      <c r="I2" s="303"/>
      <c r="J2" s="303"/>
      <c r="K2" s="304"/>
      <c r="L2" s="304"/>
      <c r="M2" s="304"/>
      <c r="N2" s="304"/>
      <c r="O2" s="304"/>
      <c r="P2" s="304"/>
      <c r="Q2" s="304"/>
      <c r="R2" s="108"/>
      <c r="S2" s="305" t="s">
        <v>131</v>
      </c>
      <c r="T2" s="306"/>
      <c r="U2" s="307"/>
      <c r="W2" s="96"/>
    </row>
    <row r="3" spans="1:36" ht="24.6" customHeight="1" x14ac:dyDescent="0.2">
      <c r="A3" s="308" t="s">
        <v>103</v>
      </c>
      <c r="B3" s="308"/>
      <c r="C3" s="308"/>
      <c r="D3" s="308"/>
      <c r="E3" s="308"/>
      <c r="F3" s="308"/>
      <c r="G3" s="308"/>
      <c r="H3" s="308"/>
      <c r="I3" s="308"/>
      <c r="J3" s="308"/>
      <c r="K3" s="308"/>
      <c r="L3" s="308"/>
      <c r="M3" s="308"/>
      <c r="N3" s="308"/>
      <c r="O3" s="308"/>
      <c r="P3" s="308"/>
      <c r="Q3" s="308"/>
      <c r="R3" s="110"/>
      <c r="S3" s="295"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296"/>
      <c r="U3" s="297"/>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R4" s="108"/>
      <c r="S4" s="309"/>
      <c r="T4" s="310"/>
      <c r="U4" s="311"/>
      <c r="W4" s="94"/>
      <c r="Y4" s="15" t="s">
        <v>9</v>
      </c>
    </row>
    <row r="5" spans="1:36" s="16" customFormat="1" ht="12.6" customHeight="1" x14ac:dyDescent="0.2">
      <c r="A5" s="289" t="s">
        <v>8</v>
      </c>
      <c r="B5" s="290"/>
      <c r="C5" s="291"/>
      <c r="D5" s="289" t="s">
        <v>79</v>
      </c>
      <c r="E5" s="290"/>
      <c r="F5" s="290"/>
      <c r="G5" s="291"/>
      <c r="H5" s="289" t="s">
        <v>80</v>
      </c>
      <c r="I5" s="290"/>
      <c r="J5" s="290"/>
      <c r="K5" s="291"/>
      <c r="L5" s="289" t="s">
        <v>101</v>
      </c>
      <c r="M5" s="290"/>
      <c r="N5" s="290"/>
      <c r="O5" s="291"/>
      <c r="P5" s="312" t="s">
        <v>81</v>
      </c>
      <c r="Q5" s="313"/>
      <c r="R5" s="111"/>
      <c r="S5" s="298"/>
      <c r="T5" s="299"/>
      <c r="U5" s="300"/>
      <c r="W5" s="95"/>
      <c r="X5" s="17"/>
      <c r="Y5" s="18" t="s">
        <v>10</v>
      </c>
      <c r="Z5" s="19"/>
      <c r="AA5" s="17"/>
      <c r="AB5" s="17"/>
      <c r="AC5" s="19"/>
      <c r="AD5" s="19"/>
      <c r="AE5" s="19"/>
      <c r="AF5" s="19"/>
      <c r="AG5" s="19"/>
    </row>
    <row r="6" spans="1:36" ht="14.1" customHeight="1" x14ac:dyDescent="0.2">
      <c r="A6" s="381">
        <f>Monday!A6+4</f>
        <v>4</v>
      </c>
      <c r="B6" s="382"/>
      <c r="C6" s="383"/>
      <c r="D6" s="384">
        <f>Monday!D6</f>
        <v>0</v>
      </c>
      <c r="E6" s="385"/>
      <c r="F6" s="385"/>
      <c r="G6" s="386"/>
      <c r="H6" s="384">
        <f>Monday!H6</f>
        <v>0</v>
      </c>
      <c r="I6" s="385"/>
      <c r="J6" s="385"/>
      <c r="K6" s="386"/>
      <c r="L6" s="384">
        <f>Monday!L6</f>
        <v>0</v>
      </c>
      <c r="M6" s="385"/>
      <c r="N6" s="385"/>
      <c r="O6" s="386"/>
      <c r="P6" s="384">
        <f>Monday!P6</f>
        <v>0</v>
      </c>
      <c r="Q6" s="386"/>
      <c r="R6" s="93"/>
      <c r="S6" s="295" t="str">
        <f>IF($AB$64&gt;0,"You must delete time tracked during your lunch break.","")</f>
        <v/>
      </c>
      <c r="T6" s="296"/>
      <c r="U6" s="297"/>
      <c r="W6" s="14">
        <f>IF(S6="",0,1)</f>
        <v>0</v>
      </c>
      <c r="X6" s="13"/>
    </row>
    <row r="7" spans="1:36" s="20" customFormat="1" ht="8.25" customHeight="1" x14ac:dyDescent="0.2">
      <c r="A7" s="121"/>
      <c r="B7" s="122"/>
      <c r="C7" s="122"/>
      <c r="D7" s="122"/>
      <c r="E7" s="123"/>
      <c r="F7" s="123"/>
      <c r="G7" s="123"/>
      <c r="H7" s="124"/>
      <c r="I7" s="125"/>
      <c r="J7" s="125"/>
      <c r="K7" s="125"/>
      <c r="L7" s="372">
        <f>Monday!L7</f>
        <v>0</v>
      </c>
      <c r="M7" s="372"/>
      <c r="N7" s="372"/>
      <c r="O7" s="372"/>
      <c r="P7" s="126"/>
      <c r="Q7" s="126"/>
      <c r="R7" s="126"/>
      <c r="S7" s="298"/>
      <c r="T7" s="299"/>
      <c r="U7" s="300"/>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7" t="str">
        <f>IF(SUM(T15:T63)&gt;0,"Time tracked in rows with a red highlighted cell exceeds 15 minutes.","")</f>
        <v/>
      </c>
      <c r="T8" s="318"/>
      <c r="U8" s="319"/>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20"/>
      <c r="T9" s="321"/>
      <c r="U9" s="322"/>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23" t="s">
        <v>102</v>
      </c>
      <c r="B11" s="324"/>
      <c r="C11" s="324"/>
      <c r="D11" s="324"/>
      <c r="E11" s="324"/>
      <c r="F11" s="324"/>
      <c r="G11" s="387" t="s">
        <v>93</v>
      </c>
      <c r="H11" s="387"/>
      <c r="I11" s="195"/>
      <c r="J11" s="206"/>
      <c r="K11" s="62" t="s">
        <v>82</v>
      </c>
      <c r="L11" s="327">
        <v>0.33333333333333331</v>
      </c>
      <c r="M11" s="328"/>
      <c r="N11" s="329" t="s">
        <v>97</v>
      </c>
      <c r="O11" s="330"/>
      <c r="P11" s="64">
        <v>0.5</v>
      </c>
      <c r="Q11" s="331" t="s">
        <v>99</v>
      </c>
      <c r="R11" s="332"/>
      <c r="S11" s="333"/>
      <c r="T11" s="334"/>
      <c r="U11" s="335"/>
      <c r="V11" s="11"/>
      <c r="AE11" s="14"/>
    </row>
    <row r="12" spans="1:36" ht="14.85" customHeight="1" thickBot="1" x14ac:dyDescent="0.25">
      <c r="A12" s="325"/>
      <c r="B12" s="326"/>
      <c r="C12" s="326"/>
      <c r="D12" s="326"/>
      <c r="E12" s="326"/>
      <c r="F12" s="326"/>
      <c r="G12" s="388"/>
      <c r="H12" s="388"/>
      <c r="I12" s="196"/>
      <c r="J12" s="207"/>
      <c r="K12" s="63" t="s">
        <v>83</v>
      </c>
      <c r="L12" s="336">
        <v>0.70833333333333337</v>
      </c>
      <c r="M12" s="337"/>
      <c r="N12" s="338" t="s">
        <v>98</v>
      </c>
      <c r="O12" s="339"/>
      <c r="P12" s="65">
        <v>0.54166666666666663</v>
      </c>
      <c r="Q12" s="340">
        <f>S64/60</f>
        <v>0</v>
      </c>
      <c r="R12" s="341"/>
      <c r="S12" s="342"/>
      <c r="T12" s="334"/>
      <c r="U12" s="335"/>
      <c r="V12" s="12"/>
    </row>
    <row r="13" spans="1:36" ht="23.45" customHeight="1" x14ac:dyDescent="0.2">
      <c r="A13" s="349" t="s">
        <v>0</v>
      </c>
      <c r="B13" s="351" t="s">
        <v>16</v>
      </c>
      <c r="C13" s="352"/>
      <c r="D13" s="352"/>
      <c r="E13" s="352"/>
      <c r="F13" s="59"/>
      <c r="G13" s="353" t="s">
        <v>3</v>
      </c>
      <c r="H13" s="152" t="s">
        <v>94</v>
      </c>
      <c r="I13" s="351" t="s">
        <v>5</v>
      </c>
      <c r="J13" s="352"/>
      <c r="K13" s="352"/>
      <c r="L13" s="355"/>
      <c r="M13" s="353" t="s">
        <v>6</v>
      </c>
      <c r="N13" s="53" t="s">
        <v>92</v>
      </c>
      <c r="O13" s="357" t="s">
        <v>2</v>
      </c>
      <c r="P13" s="358"/>
      <c r="Q13" s="358"/>
      <c r="R13" s="99"/>
      <c r="S13" s="343" t="s">
        <v>12</v>
      </c>
      <c r="T13" s="334"/>
      <c r="U13" s="335"/>
      <c r="V13" s="49" t="s">
        <v>11</v>
      </c>
    </row>
    <row r="14" spans="1:36" ht="10.5" customHeight="1" x14ac:dyDescent="0.2">
      <c r="A14" s="350"/>
      <c r="B14" s="57" t="s">
        <v>132</v>
      </c>
      <c r="C14" s="57" t="s">
        <v>111</v>
      </c>
      <c r="D14" s="42" t="s">
        <v>133</v>
      </c>
      <c r="E14" s="42" t="s">
        <v>4</v>
      </c>
      <c r="F14" s="42" t="s">
        <v>112</v>
      </c>
      <c r="G14" s="354"/>
      <c r="H14" s="153"/>
      <c r="I14" s="41" t="s">
        <v>85</v>
      </c>
      <c r="J14" s="41" t="s">
        <v>167</v>
      </c>
      <c r="K14" s="42" t="s">
        <v>1</v>
      </c>
      <c r="L14" s="42" t="s">
        <v>86</v>
      </c>
      <c r="M14" s="356"/>
      <c r="N14" s="66"/>
      <c r="O14" s="359"/>
      <c r="P14" s="360"/>
      <c r="Q14" s="360"/>
      <c r="R14" s="100"/>
      <c r="S14" s="344"/>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347" t="str">
        <f t="shared" ref="O15:O63" si="0">IF(A15&gt;$P$11-TIME(0,5,0),IF(A15&lt;$P$12,"LUNCH",""),"")</f>
        <v/>
      </c>
      <c r="P15" s="348"/>
      <c r="Q15" s="348"/>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347" t="str">
        <f t="shared" si="0"/>
        <v/>
      </c>
      <c r="P16" s="348"/>
      <c r="Q16" s="348"/>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347" t="str">
        <f t="shared" si="0"/>
        <v/>
      </c>
      <c r="P17" s="348"/>
      <c r="Q17" s="348"/>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347" t="str">
        <f t="shared" si="0"/>
        <v/>
      </c>
      <c r="P18" s="348"/>
      <c r="Q18" s="348"/>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347" t="str">
        <f t="shared" si="0"/>
        <v/>
      </c>
      <c r="P19" s="348"/>
      <c r="Q19" s="348"/>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347" t="str">
        <f t="shared" si="0"/>
        <v/>
      </c>
      <c r="P20" s="348"/>
      <c r="Q20" s="348"/>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347" t="str">
        <f t="shared" si="0"/>
        <v/>
      </c>
      <c r="P21" s="348"/>
      <c r="Q21" s="348"/>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347" t="str">
        <f t="shared" si="0"/>
        <v/>
      </c>
      <c r="P22" s="348"/>
      <c r="Q22" s="348"/>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347" t="str">
        <f t="shared" si="0"/>
        <v/>
      </c>
      <c r="P23" s="348"/>
      <c r="Q23" s="348"/>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347" t="str">
        <f t="shared" si="0"/>
        <v/>
      </c>
      <c r="P24" s="348"/>
      <c r="Q24" s="348"/>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347" t="str">
        <f t="shared" si="0"/>
        <v/>
      </c>
      <c r="P25" s="348"/>
      <c r="Q25" s="348"/>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347" t="str">
        <f t="shared" si="0"/>
        <v/>
      </c>
      <c r="P26" s="348"/>
      <c r="Q26" s="348"/>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347" t="str">
        <f t="shared" si="0"/>
        <v/>
      </c>
      <c r="P27" s="348"/>
      <c r="Q27" s="348"/>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347" t="str">
        <f t="shared" si="0"/>
        <v/>
      </c>
      <c r="P28" s="348"/>
      <c r="Q28" s="348"/>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347" t="str">
        <f t="shared" si="0"/>
        <v/>
      </c>
      <c r="P29" s="348"/>
      <c r="Q29" s="348"/>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347" t="str">
        <f t="shared" si="0"/>
        <v/>
      </c>
      <c r="P30" s="348"/>
      <c r="Q30" s="348"/>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347" t="str">
        <f t="shared" si="0"/>
        <v>LUNCH</v>
      </c>
      <c r="P31" s="348"/>
      <c r="Q31" s="348"/>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347" t="str">
        <f t="shared" si="0"/>
        <v>LUNCH</v>
      </c>
      <c r="P32" s="348"/>
      <c r="Q32" s="348"/>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347" t="str">
        <f t="shared" si="0"/>
        <v>LUNCH</v>
      </c>
      <c r="P33" s="348"/>
      <c r="Q33" s="348"/>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347" t="str">
        <f t="shared" si="0"/>
        <v>LUNCH</v>
      </c>
      <c r="P34" s="348"/>
      <c r="Q34" s="348"/>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347" t="str">
        <f t="shared" si="0"/>
        <v/>
      </c>
      <c r="P35" s="348"/>
      <c r="Q35" s="348"/>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347" t="str">
        <f t="shared" si="0"/>
        <v/>
      </c>
      <c r="P36" s="348"/>
      <c r="Q36" s="348"/>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347" t="str">
        <f t="shared" si="0"/>
        <v/>
      </c>
      <c r="P37" s="348"/>
      <c r="Q37" s="348"/>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347" t="str">
        <f t="shared" si="0"/>
        <v/>
      </c>
      <c r="P38" s="348"/>
      <c r="Q38" s="348"/>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347" t="str">
        <f t="shared" si="0"/>
        <v/>
      </c>
      <c r="P39" s="348"/>
      <c r="Q39" s="348"/>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347" t="str">
        <f t="shared" si="0"/>
        <v/>
      </c>
      <c r="P40" s="348"/>
      <c r="Q40" s="348"/>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347" t="str">
        <f t="shared" si="0"/>
        <v/>
      </c>
      <c r="P41" s="348"/>
      <c r="Q41" s="348"/>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347" t="str">
        <f t="shared" si="0"/>
        <v/>
      </c>
      <c r="P42" s="348"/>
      <c r="Q42" s="348"/>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347" t="str">
        <f t="shared" si="0"/>
        <v/>
      </c>
      <c r="P43" s="348"/>
      <c r="Q43" s="348"/>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347" t="str">
        <f t="shared" si="0"/>
        <v/>
      </c>
      <c r="P44" s="348"/>
      <c r="Q44" s="348"/>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347" t="str">
        <f t="shared" si="0"/>
        <v/>
      </c>
      <c r="P45" s="348"/>
      <c r="Q45" s="348"/>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347" t="str">
        <f t="shared" si="0"/>
        <v/>
      </c>
      <c r="P46" s="348"/>
      <c r="Q46" s="348"/>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347" t="str">
        <f t="shared" si="0"/>
        <v/>
      </c>
      <c r="P47" s="348"/>
      <c r="Q47" s="348"/>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347" t="str">
        <f t="shared" si="0"/>
        <v/>
      </c>
      <c r="P48" s="348"/>
      <c r="Q48" s="348"/>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347" t="str">
        <f t="shared" si="0"/>
        <v/>
      </c>
      <c r="P49" s="348"/>
      <c r="Q49" s="348"/>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347" t="str">
        <f t="shared" si="0"/>
        <v/>
      </c>
      <c r="P50" s="348"/>
      <c r="Q50" s="348"/>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347" t="str">
        <f t="shared" si="0"/>
        <v/>
      </c>
      <c r="P51" s="348"/>
      <c r="Q51" s="348"/>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347" t="str">
        <f t="shared" si="0"/>
        <v/>
      </c>
      <c r="P52" s="348"/>
      <c r="Q52" s="348"/>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347" t="str">
        <f t="shared" si="0"/>
        <v/>
      </c>
      <c r="P53" s="348"/>
      <c r="Q53" s="348"/>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347" t="str">
        <f t="shared" si="0"/>
        <v/>
      </c>
      <c r="P54" s="348"/>
      <c r="Q54" s="348"/>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347" t="str">
        <f t="shared" si="0"/>
        <v/>
      </c>
      <c r="P55" s="348"/>
      <c r="Q55" s="348"/>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347" t="str">
        <f t="shared" si="0"/>
        <v/>
      </c>
      <c r="P56" s="348"/>
      <c r="Q56" s="348"/>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347" t="str">
        <f t="shared" si="0"/>
        <v/>
      </c>
      <c r="P57" s="348"/>
      <c r="Q57" s="348"/>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347" t="str">
        <f t="shared" si="0"/>
        <v/>
      </c>
      <c r="P58" s="348"/>
      <c r="Q58" s="348"/>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347" t="str">
        <f t="shared" si="0"/>
        <v/>
      </c>
      <c r="P59" s="348"/>
      <c r="Q59" s="348"/>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347" t="str">
        <f t="shared" si="0"/>
        <v/>
      </c>
      <c r="P60" s="348"/>
      <c r="Q60" s="348"/>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347" t="str">
        <f t="shared" si="0"/>
        <v/>
      </c>
      <c r="P61" s="348"/>
      <c r="Q61" s="348"/>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347" t="str">
        <f t="shared" si="0"/>
        <v/>
      </c>
      <c r="P62" s="348"/>
      <c r="Q62" s="348"/>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347" t="str">
        <f t="shared" si="0"/>
        <v/>
      </c>
      <c r="P63" s="348"/>
      <c r="Q63" s="348"/>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51">
        <f t="shared" si="7"/>
        <v>0</v>
      </c>
      <c r="O64" s="365"/>
      <c r="P64" s="366"/>
      <c r="Q64" s="366"/>
      <c r="R64" s="145"/>
      <c r="S64" s="147">
        <f>SUM(B64:P64)</f>
        <v>0</v>
      </c>
      <c r="T64" s="13"/>
      <c r="U64" s="13"/>
      <c r="V64" s="52"/>
      <c r="W64" s="14"/>
      <c r="X64" s="14">
        <f>COUNTIF(X15:X63,TRUE)</f>
        <v>0</v>
      </c>
      <c r="AB64" s="14">
        <f>SUBTOTAL(9,AB15:AB63)</f>
        <v>0</v>
      </c>
    </row>
    <row r="65" spans="1:34" s="108"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f>IF($Y$16=TRUE,IF($G$11="All-Day PTO",$X$64*15,SUMIF($X$15:$X$63,"TRUE",J15:J63)),SUMIF($X$15:$X$63,"TRUE",J15:J63))</f>
        <v>0</v>
      </c>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108"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f>J64-J65</f>
        <v>0</v>
      </c>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108" customFormat="1" ht="19.350000000000001" customHeight="1" x14ac:dyDescent="0.2">
      <c r="A67" s="367"/>
      <c r="B67" s="368"/>
      <c r="C67" s="368"/>
      <c r="D67" s="368"/>
      <c r="E67" s="368"/>
      <c r="F67" s="368"/>
      <c r="G67" s="368"/>
      <c r="H67" s="368"/>
      <c r="I67" s="368"/>
      <c r="J67" s="368"/>
      <c r="K67" s="368"/>
      <c r="L67" s="368"/>
      <c r="M67" s="368"/>
      <c r="N67" s="368"/>
      <c r="O67" s="368"/>
      <c r="P67" s="368"/>
      <c r="Q67" s="368"/>
      <c r="R67" s="368"/>
      <c r="S67" s="368"/>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33"/>
      <c r="N68" s="369"/>
      <c r="O68" s="369"/>
      <c r="P68" s="369"/>
      <c r="Q68" s="369"/>
      <c r="R68" s="33"/>
      <c r="S68" s="33"/>
      <c r="T68" s="58"/>
      <c r="U68" s="13"/>
      <c r="V68" s="13"/>
      <c r="W68" s="14"/>
      <c r="Z68" s="14"/>
      <c r="AH68" s="13"/>
    </row>
    <row r="69" spans="1:34" s="108" customFormat="1" ht="17.100000000000001" customHeight="1" x14ac:dyDescent="0.2">
      <c r="A69" s="361"/>
      <c r="B69" s="362"/>
      <c r="C69" s="362"/>
      <c r="D69" s="362"/>
      <c r="E69" s="362"/>
      <c r="F69" s="362"/>
      <c r="G69" s="362"/>
      <c r="H69" s="362"/>
      <c r="I69" s="142"/>
      <c r="J69" s="204"/>
      <c r="K69" s="184"/>
      <c r="L69" s="139"/>
      <c r="M69" s="190"/>
      <c r="N69" s="363"/>
      <c r="O69" s="364"/>
      <c r="P69" s="364"/>
      <c r="Q69" s="364"/>
      <c r="R69" s="140"/>
      <c r="S69" s="361"/>
      <c r="T69" s="361"/>
      <c r="U69" s="109"/>
      <c r="V69" s="13"/>
      <c r="W69" s="112"/>
      <c r="X69" s="112"/>
      <c r="Y69" s="112"/>
      <c r="Z69" s="109"/>
      <c r="AA69" s="112"/>
      <c r="AB69" s="112"/>
      <c r="AC69" s="109"/>
      <c r="AD69" s="109"/>
      <c r="AE69" s="109"/>
      <c r="AF69" s="109"/>
      <c r="AG69" s="109"/>
    </row>
    <row r="70" spans="1:34" s="108" customFormat="1" ht="30" customHeight="1" x14ac:dyDescent="0.2">
      <c r="A70" s="370"/>
      <c r="B70" s="370"/>
      <c r="C70" s="370"/>
      <c r="D70" s="370"/>
      <c r="E70" s="370"/>
      <c r="F70" s="370"/>
      <c r="G70" s="370"/>
      <c r="H70" s="370"/>
      <c r="I70" s="370"/>
      <c r="J70" s="370"/>
      <c r="K70" s="370"/>
      <c r="L70" s="370"/>
      <c r="M70" s="370"/>
      <c r="N70" s="370"/>
      <c r="O70" s="370"/>
      <c r="P70" s="370"/>
      <c r="Q70" s="370"/>
      <c r="R70" s="370"/>
      <c r="S70" s="370"/>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33"/>
      <c r="N71" s="369"/>
      <c r="O71" s="369"/>
      <c r="P71" s="369"/>
      <c r="Q71" s="369"/>
      <c r="R71" s="33"/>
      <c r="S71" s="33"/>
      <c r="T71" s="58"/>
      <c r="U71" s="13"/>
      <c r="V71" s="13"/>
      <c r="W71" s="14"/>
    </row>
    <row r="72" spans="1:34" s="108" customFormat="1" ht="16.5" customHeight="1" x14ac:dyDescent="0.2">
      <c r="A72" s="363"/>
      <c r="B72" s="363"/>
      <c r="C72" s="363"/>
      <c r="D72" s="363"/>
      <c r="E72" s="363"/>
      <c r="F72" s="363"/>
      <c r="G72" s="363"/>
      <c r="H72" s="363"/>
      <c r="I72" s="142"/>
      <c r="J72" s="204"/>
      <c r="K72" s="184"/>
      <c r="L72" s="139"/>
      <c r="M72" s="190"/>
      <c r="N72" s="363"/>
      <c r="O72" s="364"/>
      <c r="P72" s="364"/>
      <c r="Q72" s="364"/>
      <c r="R72" s="140"/>
      <c r="S72" s="371"/>
      <c r="T72" s="371"/>
      <c r="U72" s="109"/>
      <c r="V72" s="13"/>
      <c r="W72" s="112"/>
      <c r="X72" s="112"/>
      <c r="Y72" s="112"/>
      <c r="Z72" s="109"/>
      <c r="AA72" s="112"/>
      <c r="AB72" s="112"/>
      <c r="AC72" s="109"/>
      <c r="AD72" s="109"/>
      <c r="AE72" s="109"/>
      <c r="AF72" s="109"/>
      <c r="AG72" s="109"/>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L121" s="39"/>
      <c r="M121" s="198"/>
      <c r="N121" s="39"/>
      <c r="O121" s="39"/>
      <c r="P121" s="39"/>
      <c r="Q121" s="14"/>
      <c r="R121" s="14"/>
      <c r="S121" s="14"/>
      <c r="T121" s="14"/>
      <c r="U121" s="14"/>
      <c r="V121" s="13"/>
      <c r="W121" s="14"/>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t="s">
        <v>176</v>
      </c>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4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vvte5zVbB5ISXcBGhfDHUDmfEvpJqZyDDLeoWP3loOteUDHULmh5jXsAP6Jgp9CURtmeCMcj8dVdeqpvTGYCUg==" saltValue="fkJ+8GT2ZwLntqdtM5EmLQ==" spinCount="100000" sheet="1" objects="1" scenarios="1"/>
  <autoFilter ref="A15:A280" xr:uid="{00000000-0009-0000-0000-000002000000}">
    <filterColumn colId="0" hiddenButton="1">
      <filters blank="1"/>
    </filterColumn>
  </autoFilter>
  <dataConsolidate/>
  <mergeCells count="93">
    <mergeCell ref="A70:S70"/>
    <mergeCell ref="N71:Q71"/>
    <mergeCell ref="A72:H72"/>
    <mergeCell ref="N72:Q72"/>
    <mergeCell ref="S72:T72"/>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O55:Q55"/>
    <mergeCell ref="O44:Q44"/>
    <mergeCell ref="O45:Q45"/>
    <mergeCell ref="O46:Q46"/>
    <mergeCell ref="O47:Q47"/>
    <mergeCell ref="O48:Q48"/>
    <mergeCell ref="O49:Q49"/>
    <mergeCell ref="O50:Q50"/>
    <mergeCell ref="O51:Q51"/>
    <mergeCell ref="O52:Q52"/>
    <mergeCell ref="O53:Q53"/>
    <mergeCell ref="O54:Q54"/>
    <mergeCell ref="O43:Q43"/>
    <mergeCell ref="O32:Q32"/>
    <mergeCell ref="O33:Q33"/>
    <mergeCell ref="O34:Q34"/>
    <mergeCell ref="O35:Q35"/>
    <mergeCell ref="O36:Q36"/>
    <mergeCell ref="O37:Q37"/>
    <mergeCell ref="O38:Q38"/>
    <mergeCell ref="O39:Q39"/>
    <mergeCell ref="O40:Q40"/>
    <mergeCell ref="O41:Q41"/>
    <mergeCell ref="O42:Q42"/>
    <mergeCell ref="O31:Q31"/>
    <mergeCell ref="O20:Q20"/>
    <mergeCell ref="O21:Q21"/>
    <mergeCell ref="O22:Q22"/>
    <mergeCell ref="O23:Q23"/>
    <mergeCell ref="O24:Q24"/>
    <mergeCell ref="O25:Q25"/>
    <mergeCell ref="O26:Q26"/>
    <mergeCell ref="O27:Q27"/>
    <mergeCell ref="O28:Q28"/>
    <mergeCell ref="O29:Q29"/>
    <mergeCell ref="O30:Q30"/>
    <mergeCell ref="O19:Q19"/>
    <mergeCell ref="A13:A14"/>
    <mergeCell ref="B13:E13"/>
    <mergeCell ref="G13:G14"/>
    <mergeCell ref="I13:L13"/>
    <mergeCell ref="M13:M14"/>
    <mergeCell ref="O13:Q14"/>
    <mergeCell ref="O15:Q15"/>
    <mergeCell ref="O16:Q16"/>
    <mergeCell ref="O17:Q17"/>
    <mergeCell ref="O18:Q18"/>
    <mergeCell ref="S8:U9"/>
    <mergeCell ref="A11:F12"/>
    <mergeCell ref="L11:M11"/>
    <mergeCell ref="N11:O11"/>
    <mergeCell ref="Q11:S11"/>
    <mergeCell ref="T11:U13"/>
    <mergeCell ref="L12:M12"/>
    <mergeCell ref="N12:O12"/>
    <mergeCell ref="Q12:S12"/>
    <mergeCell ref="S13:S14"/>
    <mergeCell ref="G11:H12"/>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s>
  <conditionalFormatting sqref="O16:O25 O28:O63">
    <cfRule type="expression" dxfId="211" priority="9">
      <formula>$AA16="TRUE"</formula>
    </cfRule>
  </conditionalFormatting>
  <conditionalFormatting sqref="O15">
    <cfRule type="expression" dxfId="210" priority="12">
      <formula>$AA15="TRUE"</formula>
    </cfRule>
  </conditionalFormatting>
  <conditionalFormatting sqref="O27">
    <cfRule type="expression" dxfId="209" priority="11">
      <formula>$AA27="TRUE"</formula>
    </cfRule>
  </conditionalFormatting>
  <conditionalFormatting sqref="O26">
    <cfRule type="expression" dxfId="208" priority="10">
      <formula>$AA26="TRUE"</formula>
    </cfRule>
  </conditionalFormatting>
  <conditionalFormatting sqref="L7:O7">
    <cfRule type="expression" dxfId="207" priority="6">
      <formula>OR($L$6=0,$L$6="",$L$6="Child Support Commissioner",$L$6="Attorney",$L$6="Clerk",$L$6="Courtroom Bailiff",$L$6="Court Reporter",$L$6="Court Interpreter",$L$6="Judicial Secretary",$L$6="Manager/Supervisor")</formula>
    </cfRule>
    <cfRule type="expression" dxfId="206" priority="7">
      <formula>$L$6="Other (please specify below)"</formula>
    </cfRule>
  </conditionalFormatting>
  <conditionalFormatting sqref="A17:S17">
    <cfRule type="expression" dxfId="205" priority="27">
      <formula>$X$17=TRUE</formula>
    </cfRule>
  </conditionalFormatting>
  <conditionalFormatting sqref="A63:S63">
    <cfRule type="expression" dxfId="204" priority="26">
      <formula>$X$63=TRUE</formula>
    </cfRule>
  </conditionalFormatting>
  <conditionalFormatting sqref="A62:S62">
    <cfRule type="expression" dxfId="203" priority="18">
      <formula>$X$62=TRUE</formula>
    </cfRule>
  </conditionalFormatting>
  <conditionalFormatting sqref="A61:S61">
    <cfRule type="expression" dxfId="202" priority="20">
      <formula>$X$61=TRUE</formula>
    </cfRule>
  </conditionalFormatting>
  <conditionalFormatting sqref="A60:S60">
    <cfRule type="expression" dxfId="201" priority="24">
      <formula>$X$60=TRUE</formula>
    </cfRule>
  </conditionalFormatting>
  <conditionalFormatting sqref="A59:S59">
    <cfRule type="expression" dxfId="200" priority="23">
      <formula>$X$59=TRUE</formula>
    </cfRule>
  </conditionalFormatting>
  <conditionalFormatting sqref="A58:S58">
    <cfRule type="expression" dxfId="199" priority="21">
      <formula>$X$58=TRUE</formula>
    </cfRule>
  </conditionalFormatting>
  <conditionalFormatting sqref="A57:S57">
    <cfRule type="expression" dxfId="198" priority="13">
      <formula>$X$57=TRUE</formula>
    </cfRule>
  </conditionalFormatting>
  <conditionalFormatting sqref="A56:S56">
    <cfRule type="expression" dxfId="197" priority="14">
      <formula>$X$56=TRUE</formula>
    </cfRule>
  </conditionalFormatting>
  <conditionalFormatting sqref="A55:S55">
    <cfRule type="expression" dxfId="196" priority="15">
      <formula>$X$55=TRUE</formula>
    </cfRule>
  </conditionalFormatting>
  <conditionalFormatting sqref="A54:S54">
    <cfRule type="expression" dxfId="195" priority="16">
      <formula>$X$54=TRUE</formula>
    </cfRule>
  </conditionalFormatting>
  <conditionalFormatting sqref="A53:S53">
    <cfRule type="expression" dxfId="194" priority="17">
      <formula>$X$53=TRUE</formula>
    </cfRule>
  </conditionalFormatting>
  <conditionalFormatting sqref="A52:S52">
    <cfRule type="expression" dxfId="193" priority="22">
      <formula>$X$52=TRUE</formula>
    </cfRule>
  </conditionalFormatting>
  <conditionalFormatting sqref="A51:S51">
    <cfRule type="expression" dxfId="192" priority="36">
      <formula>$X$51=TRUE</formula>
    </cfRule>
  </conditionalFormatting>
  <conditionalFormatting sqref="A50:S50">
    <cfRule type="expression" dxfId="191" priority="25">
      <formula>$X$50=TRUE</formula>
    </cfRule>
  </conditionalFormatting>
  <conditionalFormatting sqref="A49:S49">
    <cfRule type="expression" dxfId="190" priority="28">
      <formula>$X$49=TRUE</formula>
    </cfRule>
  </conditionalFormatting>
  <conditionalFormatting sqref="A48:S48">
    <cfRule type="expression" dxfId="189" priority="29">
      <formula>$X$48=TRUE</formula>
    </cfRule>
  </conditionalFormatting>
  <conditionalFormatting sqref="A47:S47">
    <cfRule type="expression" dxfId="188" priority="30">
      <formula>$X$47=TRUE</formula>
    </cfRule>
  </conditionalFormatting>
  <conditionalFormatting sqref="A46:S46">
    <cfRule type="expression" dxfId="187" priority="31">
      <formula>$X$46=TRUE</formula>
    </cfRule>
  </conditionalFormatting>
  <conditionalFormatting sqref="A45:S45">
    <cfRule type="expression" dxfId="186" priority="32">
      <formula>$X$45=TRUE</formula>
    </cfRule>
  </conditionalFormatting>
  <conditionalFormatting sqref="A44:S44">
    <cfRule type="expression" dxfId="185" priority="33">
      <formula>$X$44=TRUE</formula>
    </cfRule>
  </conditionalFormatting>
  <conditionalFormatting sqref="A43:S43">
    <cfRule type="expression" dxfId="184" priority="34">
      <formula>$X$43=TRUE</formula>
    </cfRule>
  </conditionalFormatting>
  <conditionalFormatting sqref="A42:S42">
    <cfRule type="expression" dxfId="183" priority="35">
      <formula>$X$42=TRUE</formula>
    </cfRule>
  </conditionalFormatting>
  <conditionalFormatting sqref="A41:S41">
    <cfRule type="expression" dxfId="182" priority="42">
      <formula>$X$41=TRUE</formula>
    </cfRule>
  </conditionalFormatting>
  <conditionalFormatting sqref="A40:S40">
    <cfRule type="expression" dxfId="181" priority="44">
      <formula>$X$40=TRUE</formula>
    </cfRule>
  </conditionalFormatting>
  <conditionalFormatting sqref="A39:S39">
    <cfRule type="expression" dxfId="180" priority="43">
      <formula>$X$39=TRUE</formula>
    </cfRule>
  </conditionalFormatting>
  <conditionalFormatting sqref="A32:S32">
    <cfRule type="expression" dxfId="179" priority="54">
      <formula>$X$32=TRUE</formula>
    </cfRule>
  </conditionalFormatting>
  <conditionalFormatting sqref="A33:S33">
    <cfRule type="expression" dxfId="178" priority="55">
      <formula>$X$33=TRUE</formula>
    </cfRule>
  </conditionalFormatting>
  <conditionalFormatting sqref="A34:S34">
    <cfRule type="expression" dxfId="177" priority="57">
      <formula>$X$34=TRUE</formula>
    </cfRule>
  </conditionalFormatting>
  <conditionalFormatting sqref="A36:S36">
    <cfRule type="expression" dxfId="176" priority="59">
      <formula>$X$36=TRUE</formula>
    </cfRule>
  </conditionalFormatting>
  <conditionalFormatting sqref="A37:S37">
    <cfRule type="expression" dxfId="175" priority="56">
      <formula>$X$37=TRUE</formula>
    </cfRule>
  </conditionalFormatting>
  <conditionalFormatting sqref="A38:S38">
    <cfRule type="expression" dxfId="174" priority="60">
      <formula>$X$38=TRUE</formula>
    </cfRule>
  </conditionalFormatting>
  <conditionalFormatting sqref="A16:S16">
    <cfRule type="expression" dxfId="173" priority="19">
      <formula>$X$16=TRUE</formula>
    </cfRule>
  </conditionalFormatting>
  <conditionalFormatting sqref="A35:S35">
    <cfRule type="expression" dxfId="172" priority="61">
      <formula>$X$35=TRUE</formula>
    </cfRule>
  </conditionalFormatting>
  <conditionalFormatting sqref="A15:S15">
    <cfRule type="expression" dxfId="171" priority="37">
      <formula>$X$15=TRUE</formula>
    </cfRule>
  </conditionalFormatting>
  <conditionalFormatting sqref="A18:S18">
    <cfRule type="expression" dxfId="170" priority="45">
      <formula>$X$18=TRUE</formula>
    </cfRule>
  </conditionalFormatting>
  <conditionalFormatting sqref="A19:S19">
    <cfRule type="expression" dxfId="169" priority="50">
      <formula>$X$19=TRUE</formula>
    </cfRule>
  </conditionalFormatting>
  <conditionalFormatting sqref="A22:S22">
    <cfRule type="expression" dxfId="168" priority="48">
      <formula>$X$22=TRUE</formula>
    </cfRule>
  </conditionalFormatting>
  <conditionalFormatting sqref="A23:S23">
    <cfRule type="expression" dxfId="167" priority="51">
      <formula>$X$23=TRUE</formula>
    </cfRule>
  </conditionalFormatting>
  <conditionalFormatting sqref="A24:S24">
    <cfRule type="expression" dxfId="166" priority="52">
      <formula>$X$24=TRUE</formula>
    </cfRule>
  </conditionalFormatting>
  <conditionalFormatting sqref="A25:S25">
    <cfRule type="expression" dxfId="165" priority="53">
      <formula>$X$25=TRUE</formula>
    </cfRule>
  </conditionalFormatting>
  <conditionalFormatting sqref="A26:S26">
    <cfRule type="expression" dxfId="164" priority="41">
      <formula>$X$26=TRUE</formula>
    </cfRule>
  </conditionalFormatting>
  <conditionalFormatting sqref="A27:S27">
    <cfRule type="expression" dxfId="163" priority="40">
      <formula>$X$27=TRUE</formula>
    </cfRule>
  </conditionalFormatting>
  <conditionalFormatting sqref="A28:S28">
    <cfRule type="expression" dxfId="162" priority="49">
      <formula>$X$28=TRUE</formula>
    </cfRule>
  </conditionalFormatting>
  <conditionalFormatting sqref="A30:S30">
    <cfRule type="expression" dxfId="161" priority="58">
      <formula>$X$30=TRUE</formula>
    </cfRule>
  </conditionalFormatting>
  <conditionalFormatting sqref="A31:S31">
    <cfRule type="expression" dxfId="160" priority="38">
      <formula>$X$31=TRUE</formula>
    </cfRule>
  </conditionalFormatting>
  <conditionalFormatting sqref="A29:S29">
    <cfRule type="expression" dxfId="159" priority="39">
      <formula>$X$29=TRUE</formula>
    </cfRule>
  </conditionalFormatting>
  <conditionalFormatting sqref="S15:S63">
    <cfRule type="expression" dxfId="158" priority="8">
      <formula>SUM(B15:M15)&gt;15</formula>
    </cfRule>
  </conditionalFormatting>
  <conditionalFormatting sqref="A20:S20">
    <cfRule type="expression" dxfId="157" priority="46">
      <formula>$X$20=TRUE</formula>
    </cfRule>
  </conditionalFormatting>
  <conditionalFormatting sqref="A21:S21">
    <cfRule type="expression" dxfId="156" priority="47">
      <formula>$X$21=TRUE</formula>
    </cfRule>
  </conditionalFormatting>
  <conditionalFormatting sqref="A15:S63">
    <cfRule type="expression" dxfId="155" priority="62">
      <formula>$O15="LUNCH"</formula>
    </cfRule>
  </conditionalFormatting>
  <conditionalFormatting sqref="G15:G64">
    <cfRule type="expression" dxfId="154" priority="5">
      <formula>AND($Y$16=TRUE,$G$11="All-Day Non IV-D Services")</formula>
    </cfRule>
  </conditionalFormatting>
  <conditionalFormatting sqref="J15:J64">
    <cfRule type="expression" dxfId="153" priority="4">
      <formula>AND($Y$16=TRUE,$G$11="All-Day ATO")</formula>
    </cfRule>
  </conditionalFormatting>
  <conditionalFormatting sqref="K15:K64">
    <cfRule type="expression" dxfId="152" priority="3">
      <formula>AND($Y$16=TRUE,$G$11="All-Day Sick")</formula>
    </cfRule>
  </conditionalFormatting>
  <conditionalFormatting sqref="L15:L64">
    <cfRule type="expression" dxfId="151" priority="2">
      <formula>AND($Y$16=TRUE,$G$11="All-Day VTO")</formula>
    </cfRule>
  </conditionalFormatting>
  <conditionalFormatting sqref="I15:I64">
    <cfRule type="expression" dxfId="150" priority="1">
      <formula>AND($Y$16=TRUE,$G$11="All-Day PTO")</formula>
    </cfRule>
  </conditionalFormatting>
  <dataValidations xWindow="86" yWindow="252" count="29">
    <dataValidation allowBlank="1" showErrorMessage="1" errorTitle="Error" error="Please Enter a Date Between July 2019 - June 2020" prompt="ENTER first date of reporting period." sqref="A6:C6" xr:uid="{7683CD6D-D193-47CA-9C23-9DEBCCFC74D2}"/>
    <dataValidation allowBlank="1" showErrorMessage="1" prompt="Select your work type from the drop-down list." sqref="P6:Q6" xr:uid="{E56A24A7-2AEE-4096-B4B4-FC7B296D7F9E}"/>
    <dataValidation allowBlank="1" showInputMessage="1" showErrorMessage="1" prompt="General court administrative duties that cannot be directly attributed to any one program, such as attending a meeting regarding courthouse security." sqref="H13:H14" xr:uid="{7396BCB9-589E-4327-B288-686C1619DB76}"/>
    <dataValidation type="whole" allowBlank="1" showInputMessage="1" showErrorMessage="1" errorTitle="Error" error="Please enter a number between 1-15." sqref="B15:M63" xr:uid="{D18CF96C-DF34-4845-AEA8-43E5CF3DA884}">
      <formula1>1</formula1>
      <formula2>15</formula2>
    </dataValidation>
    <dataValidation allowBlank="1" showErrorMessage="1" prompt="Select your JOB CLASSIFCATION from the drop-down list." sqref="L6:O6" xr:uid="{96B291EA-7C2C-4062-AAC9-B16BD17CD587}"/>
    <dataValidation allowBlank="1" showInputMessage="1" showErrorMessage="1" prompt="ENTER start time." sqref="L11" xr:uid="{77736D68-2440-4EA3-90C1-BE67B1C6E601}"/>
    <dataValidation allowBlank="1" showInputMessage="1" showErrorMessage="1" prompt="Only include paid break time (i.e. 15-minute breaks); do not include your lunch break if you are not paid for this time." sqref="M13" xr:uid="{E0E2F132-4C38-486D-B19B-1CBFC20FCA9F}"/>
    <dataValidation allowBlank="1" showInputMessage="1" showErrorMessage="1" prompt="Unpaid time off, such as work furlough." sqref="L14" xr:uid="{C87C9919-89A7-4837-96E8-8636B8CBB5EE}"/>
    <dataValidation allowBlank="1" showInputMessage="1" showErrorMessage="1" prompt="Personal or family sick leave." sqref="K14" xr:uid="{6B80097D-CF48-4FAD-99FA-1378B99BCEDC}"/>
    <dataValidation allowBlank="1" showInputMessage="1" showErrorMessage="1" prompt="Time off paid by the court, such as vacation, personal or floating holiday, jury duty, military leave, etc." sqref="I14" xr:uid="{A6895B45-7A16-4D44-8316-FD352244E4F4}"/>
    <dataValidation allowBlank="1" showInputMessage="1" showErrorMessage="1" prompt="All other self-help assistance with non-IV-D issues, such as: Family Law (custody, visitation, divorce, etc.); Restraining Orders; Small Claims info; Civil name-change; Landlord-Tenant, etc." sqref="G13" xr:uid="{7A490540-9A7A-4E79-BAD5-D9A5DC005EF9}"/>
    <dataValidation allowBlank="1" showInputMessage="1" showErrorMessage="1" prompt="Training related to IV-D issues, such as the annual AB 1058 conference." sqref="F14" xr:uid="{C2D16B7C-374D-4FC0-8D6E-11FEC2DE5E37}"/>
    <dataValidation allowBlank="1" showInputMessage="1" showErrorMessage="1" prompt="Administrative work related to IV-D issues, such as tracking time." sqref="E14" xr:uid="{1AFDCB52-5128-4D51-9795-466D0EDEBD02}"/>
    <dataValidation allowBlank="1" showInputMessage="1" showErrorMessage="1" prompt="Work done before and after a hearing and other work connected to a IV-D case related to child support, spousal support, parentage, health insurance or license release." sqref="D14" xr:uid="{7193201D-6419-414A-BE46-419167F6641E}"/>
    <dataValidation allowBlank="1" showInputMessage="1" showErrorMessage="1" prompt="Work performed during a hearing in a IV-D case related to child support, spousal support, parentage, health insurance or license release." sqref="B14:C14" xr:uid="{1B526849-6AA9-4FE8-9304-408D893A30B5}"/>
    <dataValidation allowBlank="1" showErrorMessage="1" prompt="Select your COUNTY from the drop-down list." sqref="H6:K6" xr:uid="{F9DB654E-CFC1-4AEF-AAD8-0955C9E2CD80}"/>
    <dataValidation allowBlank="1" showErrorMessage="1" prompt="ENTER time spent on overtime. Overtime needs prior approval from AB 1058 program manager.  " sqref="N13" xr:uid="{C2541CD1-8335-4DB2-8F15-656E4CDB1DCE}"/>
    <dataValidation allowBlank="1" showInputMessage="1" showErrorMessage="1" prompt="ENTER end time. " sqref="L12 P12" xr:uid="{0CA279FB-419C-4CF5-B608-E900315D4E7D}"/>
    <dataValidation allowBlank="1" showInputMessage="1" showErrorMessage="1" prompt="ERROR message if less/more than 15 mins. " sqref="V13" xr:uid="{6567823A-5912-43CB-A505-BE8EF1BE2AC8}"/>
    <dataValidation allowBlank="1" showInputMessage="1" showErrorMessage="1" prompt="ENTER time spent on IV-D service(s). See TYPE KEY above for reference. " sqref="B13:C13 F13" xr:uid="{67E54CD7-BE85-4776-A7D3-8549B040C7D6}"/>
    <dataValidation allowBlank="1" showInputMessage="1" showErrorMessage="1" prompt="15 mins MAX." sqref="S13" xr:uid="{AFB58CDD-5D50-40FB-ABB5-3B8F47104884}"/>
    <dataValidation allowBlank="1" showInputMessage="1" showErrorMessage="1" prompt="ENTER additional info, as needed. " sqref="O13" xr:uid="{44147D49-4C23-4467-B86D-5ADEEF65399B}"/>
    <dataValidation allowBlank="1" showInputMessage="1" showErrorMessage="1" prompt="ENTER time used whether Paid Time Off or Voluntary Time Off.  " sqref="I13:J13" xr:uid="{AFCF574C-95D1-477B-9E08-D4641E7401D3}"/>
    <dataValidation allowBlank="1" showInputMessage="1" showErrorMessage="1" prompt="Navigation link to Class List worksheet" sqref="Q12:R12" xr:uid="{9E49FD69-51AD-4B52-9790-D3DEBB0734FB}"/>
    <dataValidation allowBlank="1" prompt="ENTER today's date." sqref="A7" xr:uid="{D2635E06-F050-46F6-832D-CDC8EA5A4A82}"/>
    <dataValidation allowBlank="1" showInputMessage="1" showErrorMessage="1" prompt="Schedule start time determined by the time entered in cell G2" sqref="A15" xr:uid="{B07099E7-0D6C-4125-8C9F-CD7348D318D1}"/>
    <dataValidation allowBlank="1" sqref="D7:G7" xr:uid="{A57DD96F-3995-4751-BF48-A09118D483E5}"/>
    <dataValidation type="list" allowBlank="1" showInputMessage="1" showErrorMessage="1" sqref="G11:H12" xr:uid="{1FEDCC0D-9F48-44DF-9906-99FAC03D2272}">
      <formula1>$S$122:$S$128</formula1>
    </dataValidation>
    <dataValidation allowBlank="1" showInputMessage="1" showErrorMessage="1" prompt="Administrative time off paid by the court, such as for judicial holidays." sqref="J14" xr:uid="{F33E41B6-4209-4309-BE64-260CD47BC5BA}"/>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57353"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57354"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57355"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57356"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57357"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7358"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7359"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7360"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7361"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7362"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7363"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7364"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7365"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7366"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7367"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7368"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7369"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57370"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57371"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57372"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57373"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57374"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57375"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57376"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57377"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57378"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57379"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57380"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57381"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57382"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57383"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57384"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57385"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57386"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57387"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57388"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57389"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57390"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57391"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57392"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57393"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57394"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7395"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7396"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7B5EE-9A5D-4B39-A132-7496EFF36A33}">
  <sheetPr filterMode="1">
    <tabColor theme="6" tint="-0.249977111117893"/>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273"/>
      <c r="B1" s="273"/>
      <c r="C1" s="273"/>
      <c r="D1" s="273"/>
      <c r="E1" s="273"/>
      <c r="F1" s="273"/>
      <c r="G1" s="273"/>
      <c r="H1" s="273"/>
      <c r="I1" s="273"/>
      <c r="J1" s="273"/>
      <c r="K1" s="273"/>
      <c r="L1" s="273"/>
      <c r="M1" s="273"/>
      <c r="N1" s="273"/>
      <c r="O1" s="273"/>
      <c r="P1" s="273"/>
      <c r="Q1" s="273"/>
      <c r="R1" s="273"/>
      <c r="T1" s="13"/>
      <c r="U1" s="13"/>
    </row>
    <row r="2" spans="1:36" ht="21.6" customHeight="1" x14ac:dyDescent="0.2">
      <c r="A2" s="302" t="s">
        <v>110</v>
      </c>
      <c r="B2" s="302"/>
      <c r="C2" s="302"/>
      <c r="D2" s="302"/>
      <c r="E2" s="303"/>
      <c r="F2" s="303"/>
      <c r="G2" s="303"/>
      <c r="H2" s="303"/>
      <c r="I2" s="303"/>
      <c r="J2" s="303"/>
      <c r="K2" s="304"/>
      <c r="L2" s="304"/>
      <c r="M2" s="304"/>
      <c r="N2" s="304"/>
      <c r="O2" s="304"/>
      <c r="P2" s="304"/>
      <c r="Q2" s="304"/>
      <c r="R2" s="273"/>
      <c r="S2" s="305" t="s">
        <v>131</v>
      </c>
      <c r="T2" s="306"/>
      <c r="U2" s="307"/>
      <c r="W2" s="96"/>
    </row>
    <row r="3" spans="1:36" ht="24.6" customHeight="1" x14ac:dyDescent="0.2">
      <c r="A3" s="308" t="s">
        <v>103</v>
      </c>
      <c r="B3" s="308"/>
      <c r="C3" s="308"/>
      <c r="D3" s="308"/>
      <c r="E3" s="308"/>
      <c r="F3" s="308"/>
      <c r="G3" s="308"/>
      <c r="H3" s="308"/>
      <c r="I3" s="308"/>
      <c r="J3" s="308"/>
      <c r="K3" s="308"/>
      <c r="L3" s="308"/>
      <c r="M3" s="308"/>
      <c r="N3" s="308"/>
      <c r="O3" s="308"/>
      <c r="P3" s="308"/>
      <c r="Q3" s="308"/>
      <c r="R3" s="274"/>
      <c r="S3" s="295"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
      </c>
      <c r="T3" s="296"/>
      <c r="U3" s="297"/>
      <c r="W3" s="14">
        <f>IF(S3="",0,1)</f>
        <v>0</v>
      </c>
      <c r="X3" s="14" t="s">
        <v>90</v>
      </c>
    </row>
    <row r="4" spans="1:36" ht="12.6" customHeight="1" x14ac:dyDescent="0.2">
      <c r="A4" s="273"/>
      <c r="B4" s="273"/>
      <c r="C4" s="273"/>
      <c r="D4" s="273"/>
      <c r="E4" s="273"/>
      <c r="F4" s="273"/>
      <c r="G4" s="273"/>
      <c r="H4" s="273"/>
      <c r="I4" s="273"/>
      <c r="J4" s="273"/>
      <c r="K4" s="273"/>
      <c r="L4" s="273"/>
      <c r="M4" s="273"/>
      <c r="N4" s="273"/>
      <c r="O4" s="273"/>
      <c r="P4" s="273"/>
      <c r="Q4" s="273"/>
      <c r="R4" s="273"/>
      <c r="S4" s="309"/>
      <c r="T4" s="310"/>
      <c r="U4" s="311"/>
      <c r="W4" s="94"/>
      <c r="Y4" s="15" t="s">
        <v>9</v>
      </c>
    </row>
    <row r="5" spans="1:36" s="16" customFormat="1" ht="12.6" customHeight="1" x14ac:dyDescent="0.2">
      <c r="A5" s="289" t="s">
        <v>8</v>
      </c>
      <c r="B5" s="290"/>
      <c r="C5" s="291"/>
      <c r="D5" s="289" t="s">
        <v>79</v>
      </c>
      <c r="E5" s="290"/>
      <c r="F5" s="290"/>
      <c r="G5" s="291"/>
      <c r="H5" s="289" t="s">
        <v>80</v>
      </c>
      <c r="I5" s="290"/>
      <c r="J5" s="290"/>
      <c r="K5" s="291"/>
      <c r="L5" s="289" t="s">
        <v>101</v>
      </c>
      <c r="M5" s="290"/>
      <c r="N5" s="290"/>
      <c r="O5" s="291"/>
      <c r="P5" s="312" t="s">
        <v>81</v>
      </c>
      <c r="Q5" s="313"/>
      <c r="R5" s="111"/>
      <c r="S5" s="298"/>
      <c r="T5" s="299"/>
      <c r="U5" s="300"/>
      <c r="W5" s="95"/>
      <c r="X5" s="17"/>
      <c r="Y5" s="18" t="s">
        <v>10</v>
      </c>
      <c r="Z5" s="19"/>
      <c r="AA5" s="17"/>
      <c r="AB5" s="17"/>
      <c r="AC5" s="19"/>
      <c r="AD5" s="19"/>
      <c r="AE5" s="19"/>
      <c r="AF5" s="19"/>
      <c r="AG5" s="19"/>
    </row>
    <row r="6" spans="1:36" ht="14.1" customHeight="1" x14ac:dyDescent="0.2">
      <c r="A6" s="381">
        <f>Monday!A6+5</f>
        <v>5</v>
      </c>
      <c r="B6" s="382"/>
      <c r="C6" s="383"/>
      <c r="D6" s="384">
        <f>Monday!D6</f>
        <v>0</v>
      </c>
      <c r="E6" s="385"/>
      <c r="F6" s="385"/>
      <c r="G6" s="386"/>
      <c r="H6" s="384">
        <f>Monday!H6</f>
        <v>0</v>
      </c>
      <c r="I6" s="385"/>
      <c r="J6" s="385"/>
      <c r="K6" s="386"/>
      <c r="L6" s="384">
        <f>Monday!L6</f>
        <v>0</v>
      </c>
      <c r="M6" s="385"/>
      <c r="N6" s="385"/>
      <c r="O6" s="386"/>
      <c r="P6" s="384">
        <f>Monday!P6</f>
        <v>0</v>
      </c>
      <c r="Q6" s="386"/>
      <c r="R6" s="93"/>
      <c r="S6" s="295" t="str">
        <f>IF($AB$64&gt;0,"You must delete time tracked during your lunch break.","")</f>
        <v/>
      </c>
      <c r="T6" s="296"/>
      <c r="U6" s="297"/>
      <c r="W6" s="14">
        <f>IF(S6="",0,1)</f>
        <v>0</v>
      </c>
      <c r="X6" s="13"/>
    </row>
    <row r="7" spans="1:36" s="20" customFormat="1" ht="8.25" customHeight="1" x14ac:dyDescent="0.2">
      <c r="A7" s="121"/>
      <c r="B7" s="122"/>
      <c r="C7" s="122"/>
      <c r="D7" s="122"/>
      <c r="E7" s="123"/>
      <c r="F7" s="123"/>
      <c r="G7" s="123"/>
      <c r="H7" s="124"/>
      <c r="I7" s="125"/>
      <c r="J7" s="125"/>
      <c r="K7" s="125"/>
      <c r="L7" s="372">
        <f>Monday!L7</f>
        <v>0</v>
      </c>
      <c r="M7" s="372"/>
      <c r="N7" s="372"/>
      <c r="O7" s="372"/>
      <c r="P7" s="126"/>
      <c r="Q7" s="126"/>
      <c r="R7" s="126"/>
      <c r="S7" s="298"/>
      <c r="T7" s="299"/>
      <c r="U7" s="300"/>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7" t="str">
        <f>IF(SUM(W15:W63)&gt;0,"Time tracked in rows with a red highlighted cell exceeds 15 minutes.","")</f>
        <v/>
      </c>
      <c r="T8" s="318"/>
      <c r="U8" s="319"/>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20"/>
      <c r="T9" s="321"/>
      <c r="U9" s="322"/>
      <c r="W9" s="25">
        <f>W3+W6+W8</f>
        <v>0</v>
      </c>
      <c r="X9" s="25"/>
      <c r="Y9" s="25"/>
      <c r="Z9" s="24"/>
      <c r="AA9" s="25"/>
      <c r="AB9" s="25"/>
      <c r="AC9" s="24"/>
      <c r="AD9" s="24"/>
      <c r="AE9" s="37" t="s">
        <v>17</v>
      </c>
      <c r="AF9" s="24"/>
      <c r="AG9" s="24"/>
    </row>
    <row r="10" spans="1:36" s="23" customFormat="1" ht="20.25" customHeight="1" thickBot="1" x14ac:dyDescent="0.25">
      <c r="A10" s="130"/>
      <c r="B10" s="273"/>
      <c r="C10" s="273"/>
      <c r="D10" s="273"/>
      <c r="E10" s="273"/>
      <c r="F10" s="131" t="str">
        <f>IF($Y$16=TRUE,IF($G$11="Select All-Day Activity if applicable","Note: You must select an item on the drop-down menu below.",""),"")</f>
        <v/>
      </c>
      <c r="G10" s="273"/>
      <c r="H10" s="273"/>
      <c r="I10" s="273"/>
      <c r="J10" s="273"/>
      <c r="K10" s="273"/>
      <c r="L10" s="273"/>
      <c r="M10" s="273"/>
      <c r="N10" s="273"/>
      <c r="O10" s="273"/>
      <c r="P10" s="132"/>
      <c r="Q10" s="133"/>
      <c r="R10" s="133"/>
      <c r="S10" s="103"/>
      <c r="T10" s="103"/>
      <c r="U10" s="103"/>
      <c r="W10" s="24"/>
      <c r="X10" s="25"/>
      <c r="Y10" s="25"/>
      <c r="Z10" s="24"/>
      <c r="AA10" s="25"/>
      <c r="AB10" s="25"/>
      <c r="AC10" s="24"/>
      <c r="AD10" s="24"/>
      <c r="AE10" s="37"/>
      <c r="AF10" s="24"/>
      <c r="AG10" s="24"/>
    </row>
    <row r="11" spans="1:36" ht="15" customHeight="1" x14ac:dyDescent="0.2">
      <c r="A11" s="323" t="s">
        <v>102</v>
      </c>
      <c r="B11" s="324"/>
      <c r="C11" s="324"/>
      <c r="D11" s="324"/>
      <c r="E11" s="324"/>
      <c r="F11" s="324"/>
      <c r="G11" s="387" t="s">
        <v>93</v>
      </c>
      <c r="H11" s="387"/>
      <c r="I11" s="282"/>
      <c r="J11" s="282"/>
      <c r="K11" s="62" t="s">
        <v>82</v>
      </c>
      <c r="L11" s="327">
        <v>0</v>
      </c>
      <c r="M11" s="328"/>
      <c r="N11" s="329" t="s">
        <v>97</v>
      </c>
      <c r="O11" s="330"/>
      <c r="P11" s="64">
        <v>0.5</v>
      </c>
      <c r="Q11" s="331" t="s">
        <v>99</v>
      </c>
      <c r="R11" s="332"/>
      <c r="S11" s="333"/>
      <c r="T11" s="334"/>
      <c r="U11" s="335"/>
      <c r="V11" s="11"/>
      <c r="AE11" s="14"/>
    </row>
    <row r="12" spans="1:36" ht="14.85" customHeight="1" thickBot="1" x14ac:dyDescent="0.25">
      <c r="A12" s="325"/>
      <c r="B12" s="326"/>
      <c r="C12" s="326"/>
      <c r="D12" s="326"/>
      <c r="E12" s="326"/>
      <c r="F12" s="326"/>
      <c r="G12" s="388"/>
      <c r="H12" s="388"/>
      <c r="I12" s="283"/>
      <c r="J12" s="283"/>
      <c r="K12" s="63" t="s">
        <v>83</v>
      </c>
      <c r="L12" s="336">
        <v>0</v>
      </c>
      <c r="M12" s="337"/>
      <c r="N12" s="338" t="s">
        <v>98</v>
      </c>
      <c r="O12" s="339"/>
      <c r="P12" s="65">
        <v>0.54166666666666663</v>
      </c>
      <c r="Q12" s="340">
        <f>S64/60</f>
        <v>0</v>
      </c>
      <c r="R12" s="341"/>
      <c r="S12" s="342"/>
      <c r="T12" s="334"/>
      <c r="U12" s="335"/>
      <c r="V12" s="12"/>
    </row>
    <row r="13" spans="1:36" ht="23.45" customHeight="1" x14ac:dyDescent="0.2">
      <c r="A13" s="349" t="s">
        <v>0</v>
      </c>
      <c r="B13" s="351" t="s">
        <v>16</v>
      </c>
      <c r="C13" s="352"/>
      <c r="D13" s="352"/>
      <c r="E13" s="352"/>
      <c r="F13" s="59"/>
      <c r="G13" s="353" t="s">
        <v>3</v>
      </c>
      <c r="H13" s="275" t="s">
        <v>94</v>
      </c>
      <c r="I13" s="351" t="s">
        <v>5</v>
      </c>
      <c r="J13" s="352"/>
      <c r="K13" s="352"/>
      <c r="L13" s="355"/>
      <c r="M13" s="353" t="s">
        <v>6</v>
      </c>
      <c r="N13" s="53" t="s">
        <v>92</v>
      </c>
      <c r="O13" s="357" t="s">
        <v>2</v>
      </c>
      <c r="P13" s="358"/>
      <c r="Q13" s="358"/>
      <c r="R13" s="99"/>
      <c r="S13" s="343" t="s">
        <v>12</v>
      </c>
      <c r="T13" s="334"/>
      <c r="U13" s="335"/>
      <c r="V13" s="49" t="s">
        <v>11</v>
      </c>
    </row>
    <row r="14" spans="1:36" ht="10.5" customHeight="1" x14ac:dyDescent="0.2">
      <c r="A14" s="350"/>
      <c r="B14" s="57" t="s">
        <v>132</v>
      </c>
      <c r="C14" s="57" t="s">
        <v>111</v>
      </c>
      <c r="D14" s="42" t="s">
        <v>133</v>
      </c>
      <c r="E14" s="42" t="s">
        <v>4</v>
      </c>
      <c r="F14" s="42" t="s">
        <v>112</v>
      </c>
      <c r="G14" s="354"/>
      <c r="H14" s="276"/>
      <c r="I14" s="41" t="s">
        <v>85</v>
      </c>
      <c r="J14" s="41" t="s">
        <v>167</v>
      </c>
      <c r="K14" s="42" t="s">
        <v>1</v>
      </c>
      <c r="L14" s="42" t="s">
        <v>86</v>
      </c>
      <c r="M14" s="356"/>
      <c r="N14" s="66"/>
      <c r="O14" s="359"/>
      <c r="P14" s="360"/>
      <c r="Q14" s="360"/>
      <c r="R14" s="100"/>
      <c r="S14" s="344"/>
      <c r="T14" s="13"/>
      <c r="U14" s="13"/>
      <c r="V14" s="50"/>
      <c r="Y14" s="14" t="s">
        <v>90</v>
      </c>
    </row>
    <row r="15" spans="1:36" ht="15" customHeight="1" x14ac:dyDescent="0.2">
      <c r="A15" s="148" t="str">
        <f>IF(L11=L12,"",L11)</f>
        <v/>
      </c>
      <c r="B15" s="26"/>
      <c r="C15" s="26"/>
      <c r="D15" s="26"/>
      <c r="E15" s="26"/>
      <c r="F15" s="26"/>
      <c r="G15" s="26"/>
      <c r="H15" s="26"/>
      <c r="I15" s="26"/>
      <c r="J15" s="26"/>
      <c r="K15" s="26"/>
      <c r="L15" s="26"/>
      <c r="M15" s="26"/>
      <c r="N15" s="26"/>
      <c r="O15" s="347" t="str">
        <f t="shared" ref="O15:O63" si="0">IF(A15&gt;$P$11-TIME(0,5,0),IF(A15&lt;$P$12,"LUNCH",""),"")</f>
        <v/>
      </c>
      <c r="P15" s="348"/>
      <c r="Q15" s="348"/>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t="str">
        <f t="shared" ref="A16:A63" si="4">IF(A15&gt;$L$12-TIME(0,20,0),"",IF(A15="","",A15+TIME(0,15,0)))</f>
        <v/>
      </c>
      <c r="B16" s="26"/>
      <c r="C16" s="26"/>
      <c r="D16" s="27"/>
      <c r="E16" s="27"/>
      <c r="F16" s="26"/>
      <c r="G16" s="26"/>
      <c r="H16" s="26"/>
      <c r="I16" s="27"/>
      <c r="J16" s="27"/>
      <c r="K16" s="27"/>
      <c r="L16" s="27"/>
      <c r="M16" s="27"/>
      <c r="N16" s="27"/>
      <c r="O16" s="347" t="str">
        <f t="shared" si="0"/>
        <v/>
      </c>
      <c r="P16" s="348"/>
      <c r="Q16" s="348"/>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t="str">
        <f t="shared" si="4"/>
        <v/>
      </c>
      <c r="B17" s="26"/>
      <c r="C17" s="26"/>
      <c r="D17" s="28"/>
      <c r="E17" s="28"/>
      <c r="F17" s="26"/>
      <c r="G17" s="26"/>
      <c r="H17" s="26"/>
      <c r="I17" s="28"/>
      <c r="J17" s="28"/>
      <c r="K17" s="28"/>
      <c r="L17" s="28"/>
      <c r="M17" s="28"/>
      <c r="N17" s="26"/>
      <c r="O17" s="347" t="str">
        <f t="shared" si="0"/>
        <v/>
      </c>
      <c r="P17" s="348"/>
      <c r="Q17" s="348"/>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t="str">
        <f t="shared" si="4"/>
        <v/>
      </c>
      <c r="B18" s="26"/>
      <c r="C18" s="26"/>
      <c r="D18" s="30"/>
      <c r="E18" s="28"/>
      <c r="F18" s="26"/>
      <c r="G18" s="26"/>
      <c r="H18" s="54"/>
      <c r="I18" s="30"/>
      <c r="J18" s="30"/>
      <c r="K18" s="30"/>
      <c r="L18" s="30"/>
      <c r="M18" s="30"/>
      <c r="N18" s="27"/>
      <c r="O18" s="347" t="str">
        <f t="shared" si="0"/>
        <v/>
      </c>
      <c r="P18" s="348"/>
      <c r="Q18" s="348"/>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t="str">
        <f t="shared" si="4"/>
        <v/>
      </c>
      <c r="B19" s="26"/>
      <c r="C19" s="26"/>
      <c r="D19" s="30"/>
      <c r="E19" s="28"/>
      <c r="F19" s="26"/>
      <c r="G19" s="26"/>
      <c r="H19" s="54"/>
      <c r="I19" s="30"/>
      <c r="J19" s="30"/>
      <c r="K19" s="30"/>
      <c r="L19" s="30"/>
      <c r="M19" s="30"/>
      <c r="N19" s="26"/>
      <c r="O19" s="347" t="str">
        <f t="shared" si="0"/>
        <v/>
      </c>
      <c r="P19" s="348"/>
      <c r="Q19" s="348"/>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t="str">
        <f t="shared" si="4"/>
        <v/>
      </c>
      <c r="B20" s="26"/>
      <c r="C20" s="26"/>
      <c r="D20" s="30"/>
      <c r="E20" s="28"/>
      <c r="F20" s="26"/>
      <c r="G20" s="26"/>
      <c r="H20" s="54"/>
      <c r="I20" s="30"/>
      <c r="J20" s="30"/>
      <c r="K20" s="30"/>
      <c r="L20" s="30"/>
      <c r="M20" s="30"/>
      <c r="N20" s="27"/>
      <c r="O20" s="347" t="str">
        <f t="shared" si="0"/>
        <v/>
      </c>
      <c r="P20" s="348"/>
      <c r="Q20" s="348"/>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t="str">
        <f t="shared" si="4"/>
        <v/>
      </c>
      <c r="B21" s="26"/>
      <c r="C21" s="26"/>
      <c r="D21" s="30"/>
      <c r="E21" s="28"/>
      <c r="F21" s="26"/>
      <c r="G21" s="26"/>
      <c r="H21" s="54"/>
      <c r="I21" s="30"/>
      <c r="J21" s="30"/>
      <c r="K21" s="30"/>
      <c r="L21" s="30"/>
      <c r="M21" s="30"/>
      <c r="N21" s="26"/>
      <c r="O21" s="347" t="str">
        <f t="shared" si="0"/>
        <v/>
      </c>
      <c r="P21" s="348"/>
      <c r="Q21" s="348"/>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t="str">
        <f t="shared" si="4"/>
        <v/>
      </c>
      <c r="B22" s="26"/>
      <c r="C22" s="26"/>
      <c r="D22" s="30"/>
      <c r="E22" s="28"/>
      <c r="F22" s="26"/>
      <c r="G22" s="26"/>
      <c r="H22" s="54"/>
      <c r="I22" s="30"/>
      <c r="J22" s="30"/>
      <c r="K22" s="30"/>
      <c r="L22" s="30"/>
      <c r="M22" s="30"/>
      <c r="N22" s="27"/>
      <c r="O22" s="347" t="str">
        <f t="shared" si="0"/>
        <v/>
      </c>
      <c r="P22" s="348"/>
      <c r="Q22" s="348"/>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t="str">
        <f t="shared" si="4"/>
        <v/>
      </c>
      <c r="B23" s="26"/>
      <c r="C23" s="26"/>
      <c r="D23" s="30"/>
      <c r="E23" s="28"/>
      <c r="F23" s="26"/>
      <c r="G23" s="26"/>
      <c r="H23" s="54"/>
      <c r="I23" s="30"/>
      <c r="J23" s="30"/>
      <c r="K23" s="30"/>
      <c r="L23" s="30"/>
      <c r="M23" s="30"/>
      <c r="N23" s="26"/>
      <c r="O23" s="347" t="str">
        <f t="shared" si="0"/>
        <v/>
      </c>
      <c r="P23" s="348"/>
      <c r="Q23" s="348"/>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t="str">
        <f t="shared" si="4"/>
        <v/>
      </c>
      <c r="B24" s="26"/>
      <c r="C24" s="26"/>
      <c r="D24" s="30"/>
      <c r="E24" s="28"/>
      <c r="F24" s="26"/>
      <c r="G24" s="26"/>
      <c r="H24" s="54"/>
      <c r="I24" s="30"/>
      <c r="J24" s="30"/>
      <c r="K24" s="30"/>
      <c r="L24" s="30"/>
      <c r="M24" s="30"/>
      <c r="N24" s="27"/>
      <c r="O24" s="347" t="str">
        <f t="shared" si="0"/>
        <v/>
      </c>
      <c r="P24" s="348"/>
      <c r="Q24" s="348"/>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t="str">
        <f t="shared" si="4"/>
        <v/>
      </c>
      <c r="B25" s="26"/>
      <c r="C25" s="26"/>
      <c r="D25" s="30"/>
      <c r="E25" s="28"/>
      <c r="F25" s="26"/>
      <c r="G25" s="26"/>
      <c r="H25" s="54"/>
      <c r="I25" s="30"/>
      <c r="J25" s="30"/>
      <c r="K25" s="30"/>
      <c r="L25" s="30"/>
      <c r="M25" s="30"/>
      <c r="N25" s="26"/>
      <c r="O25" s="347" t="str">
        <f t="shared" si="0"/>
        <v/>
      </c>
      <c r="P25" s="348"/>
      <c r="Q25" s="348"/>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t="str">
        <f t="shared" si="4"/>
        <v/>
      </c>
      <c r="B26" s="26"/>
      <c r="C26" s="26"/>
      <c r="D26" s="30"/>
      <c r="E26" s="28"/>
      <c r="F26" s="26"/>
      <c r="G26" s="26"/>
      <c r="H26" s="54"/>
      <c r="I26" s="30"/>
      <c r="J26" s="30"/>
      <c r="K26" s="30"/>
      <c r="L26" s="30"/>
      <c r="M26" s="30"/>
      <c r="N26" s="27"/>
      <c r="O26" s="347" t="str">
        <f t="shared" si="0"/>
        <v/>
      </c>
      <c r="P26" s="348"/>
      <c r="Q26" s="348"/>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t="str">
        <f t="shared" si="4"/>
        <v/>
      </c>
      <c r="B27" s="26"/>
      <c r="C27" s="26"/>
      <c r="D27" s="30"/>
      <c r="E27" s="28"/>
      <c r="F27" s="26"/>
      <c r="G27" s="26"/>
      <c r="H27" s="54"/>
      <c r="I27" s="30"/>
      <c r="J27" s="30"/>
      <c r="K27" s="30"/>
      <c r="L27" s="30"/>
      <c r="M27" s="30"/>
      <c r="N27" s="26"/>
      <c r="O27" s="347" t="str">
        <f t="shared" si="0"/>
        <v/>
      </c>
      <c r="P27" s="348"/>
      <c r="Q27" s="348"/>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t="str">
        <f t="shared" si="4"/>
        <v/>
      </c>
      <c r="B28" s="26"/>
      <c r="C28" s="26"/>
      <c r="D28" s="30"/>
      <c r="E28" s="28"/>
      <c r="F28" s="26"/>
      <c r="G28" s="30"/>
      <c r="H28" s="30"/>
      <c r="I28" s="30"/>
      <c r="J28" s="30"/>
      <c r="K28" s="30"/>
      <c r="L28" s="30"/>
      <c r="M28" s="30"/>
      <c r="N28" s="27"/>
      <c r="O28" s="347" t="str">
        <f t="shared" si="0"/>
        <v/>
      </c>
      <c r="P28" s="348"/>
      <c r="Q28" s="348"/>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t="str">
        <f t="shared" si="4"/>
        <v/>
      </c>
      <c r="B29" s="26"/>
      <c r="C29" s="26"/>
      <c r="D29" s="30"/>
      <c r="E29" s="28"/>
      <c r="F29" s="26"/>
      <c r="G29" s="30"/>
      <c r="H29" s="30"/>
      <c r="I29" s="30"/>
      <c r="J29" s="30"/>
      <c r="K29" s="30"/>
      <c r="L29" s="30"/>
      <c r="M29" s="30"/>
      <c r="N29" s="26"/>
      <c r="O29" s="347" t="str">
        <f t="shared" si="0"/>
        <v/>
      </c>
      <c r="P29" s="348"/>
      <c r="Q29" s="348"/>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t="str">
        <f t="shared" si="4"/>
        <v/>
      </c>
      <c r="B30" s="30"/>
      <c r="C30" s="26"/>
      <c r="D30" s="30"/>
      <c r="E30" s="28"/>
      <c r="F30" s="26"/>
      <c r="G30" s="30"/>
      <c r="H30" s="30"/>
      <c r="I30" s="30"/>
      <c r="J30" s="30"/>
      <c r="K30" s="30"/>
      <c r="L30" s="30"/>
      <c r="M30" s="30"/>
      <c r="N30" s="27"/>
      <c r="O30" s="347" t="str">
        <f t="shared" si="0"/>
        <v/>
      </c>
      <c r="P30" s="348"/>
      <c r="Q30" s="348"/>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t="str">
        <f t="shared" si="4"/>
        <v/>
      </c>
      <c r="B31" s="30"/>
      <c r="C31" s="26"/>
      <c r="D31" s="30"/>
      <c r="E31" s="28"/>
      <c r="F31" s="26"/>
      <c r="G31" s="30"/>
      <c r="H31" s="30"/>
      <c r="I31" s="30"/>
      <c r="J31" s="30"/>
      <c r="K31" s="30"/>
      <c r="L31" s="30"/>
      <c r="M31" s="30"/>
      <c r="N31" s="26"/>
      <c r="O31" s="347" t="str">
        <f t="shared" si="0"/>
        <v/>
      </c>
      <c r="P31" s="348"/>
      <c r="Q31" s="348"/>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t="str">
        <f t="shared" si="4"/>
        <v/>
      </c>
      <c r="B32" s="30"/>
      <c r="C32" s="26"/>
      <c r="D32" s="30"/>
      <c r="E32" s="28"/>
      <c r="F32" s="26"/>
      <c r="G32" s="30"/>
      <c r="H32" s="30"/>
      <c r="I32" s="30"/>
      <c r="J32" s="30"/>
      <c r="K32" s="30"/>
      <c r="L32" s="30"/>
      <c r="M32" s="30"/>
      <c r="N32" s="27"/>
      <c r="O32" s="347" t="str">
        <f t="shared" si="0"/>
        <v/>
      </c>
      <c r="P32" s="348"/>
      <c r="Q32" s="348"/>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t="str">
        <f t="shared" si="4"/>
        <v/>
      </c>
      <c r="B33" s="29"/>
      <c r="C33" s="26"/>
      <c r="D33" s="29"/>
      <c r="E33" s="28"/>
      <c r="F33" s="26"/>
      <c r="G33" s="29"/>
      <c r="H33" s="29"/>
      <c r="I33" s="29"/>
      <c r="J33" s="29"/>
      <c r="K33" s="29"/>
      <c r="L33" s="29"/>
      <c r="M33" s="29"/>
      <c r="N33" s="26"/>
      <c r="O33" s="347" t="str">
        <f t="shared" si="0"/>
        <v/>
      </c>
      <c r="P33" s="348"/>
      <c r="Q33" s="348"/>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t="str">
        <f t="shared" si="4"/>
        <v/>
      </c>
      <c r="B34" s="29"/>
      <c r="C34" s="26"/>
      <c r="D34" s="29"/>
      <c r="E34" s="28"/>
      <c r="F34" s="26"/>
      <c r="G34" s="29"/>
      <c r="H34" s="29"/>
      <c r="I34" s="29"/>
      <c r="J34" s="29"/>
      <c r="K34" s="29"/>
      <c r="L34" s="29"/>
      <c r="M34" s="29"/>
      <c r="N34" s="27"/>
      <c r="O34" s="347" t="str">
        <f t="shared" si="0"/>
        <v/>
      </c>
      <c r="P34" s="348"/>
      <c r="Q34" s="348"/>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t="str">
        <f t="shared" si="4"/>
        <v/>
      </c>
      <c r="B35" s="29"/>
      <c r="C35" s="26"/>
      <c r="D35" s="29"/>
      <c r="E35" s="28"/>
      <c r="F35" s="26"/>
      <c r="G35" s="29"/>
      <c r="H35" s="29"/>
      <c r="I35" s="29"/>
      <c r="J35" s="29"/>
      <c r="K35" s="29"/>
      <c r="L35" s="29"/>
      <c r="M35" s="29"/>
      <c r="N35" s="26"/>
      <c r="O35" s="347" t="str">
        <f t="shared" si="0"/>
        <v/>
      </c>
      <c r="P35" s="348"/>
      <c r="Q35" s="348"/>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t="str">
        <f t="shared" si="4"/>
        <v/>
      </c>
      <c r="B36" s="29"/>
      <c r="C36" s="26"/>
      <c r="D36" s="29"/>
      <c r="E36" s="28"/>
      <c r="F36" s="26"/>
      <c r="G36" s="29"/>
      <c r="H36" s="29"/>
      <c r="I36" s="29"/>
      <c r="J36" s="29"/>
      <c r="K36" s="29"/>
      <c r="L36" s="29"/>
      <c r="M36" s="29"/>
      <c r="N36" s="27"/>
      <c r="O36" s="347" t="str">
        <f t="shared" si="0"/>
        <v/>
      </c>
      <c r="P36" s="348"/>
      <c r="Q36" s="348"/>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t="str">
        <f t="shared" si="4"/>
        <v/>
      </c>
      <c r="B37" s="29"/>
      <c r="C37" s="26"/>
      <c r="D37" s="29"/>
      <c r="E37" s="28"/>
      <c r="F37" s="26"/>
      <c r="G37" s="29"/>
      <c r="H37" s="29"/>
      <c r="I37" s="29"/>
      <c r="J37" s="29"/>
      <c r="K37" s="29"/>
      <c r="L37" s="29"/>
      <c r="M37" s="29"/>
      <c r="N37" s="26"/>
      <c r="O37" s="347" t="str">
        <f t="shared" si="0"/>
        <v/>
      </c>
      <c r="P37" s="348"/>
      <c r="Q37" s="348"/>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t="str">
        <f t="shared" si="4"/>
        <v/>
      </c>
      <c r="B38" s="29"/>
      <c r="C38" s="26"/>
      <c r="D38" s="29"/>
      <c r="E38" s="28"/>
      <c r="F38" s="26"/>
      <c r="G38" s="29"/>
      <c r="H38" s="29"/>
      <c r="I38" s="29"/>
      <c r="J38" s="29"/>
      <c r="K38" s="29"/>
      <c r="L38" s="29"/>
      <c r="M38" s="29"/>
      <c r="N38" s="27"/>
      <c r="O38" s="347" t="str">
        <f t="shared" si="0"/>
        <v/>
      </c>
      <c r="P38" s="348"/>
      <c r="Q38" s="348"/>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t="str">
        <f t="shared" si="4"/>
        <v/>
      </c>
      <c r="B39" s="29"/>
      <c r="C39" s="26"/>
      <c r="D39" s="29"/>
      <c r="E39" s="28"/>
      <c r="F39" s="26"/>
      <c r="G39" s="29"/>
      <c r="H39" s="29"/>
      <c r="I39" s="29"/>
      <c r="J39" s="29"/>
      <c r="K39" s="29"/>
      <c r="L39" s="29"/>
      <c r="M39" s="29"/>
      <c r="N39" s="26"/>
      <c r="O39" s="347" t="str">
        <f t="shared" si="0"/>
        <v/>
      </c>
      <c r="P39" s="348"/>
      <c r="Q39" s="348"/>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t="str">
        <f t="shared" si="4"/>
        <v/>
      </c>
      <c r="B40" s="29"/>
      <c r="C40" s="26"/>
      <c r="D40" s="29"/>
      <c r="E40" s="28"/>
      <c r="F40" s="26"/>
      <c r="G40" s="29"/>
      <c r="H40" s="29"/>
      <c r="I40" s="29"/>
      <c r="J40" s="29"/>
      <c r="K40" s="29"/>
      <c r="L40" s="29"/>
      <c r="M40" s="29"/>
      <c r="N40" s="27"/>
      <c r="O40" s="347" t="str">
        <f t="shared" si="0"/>
        <v/>
      </c>
      <c r="P40" s="348"/>
      <c r="Q40" s="348"/>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t="str">
        <f t="shared" si="4"/>
        <v/>
      </c>
      <c r="B41" s="29"/>
      <c r="C41" s="26"/>
      <c r="D41" s="29"/>
      <c r="E41" s="28"/>
      <c r="F41" s="26"/>
      <c r="G41" s="29"/>
      <c r="H41" s="29"/>
      <c r="I41" s="29"/>
      <c r="J41" s="29"/>
      <c r="K41" s="29"/>
      <c r="L41" s="29"/>
      <c r="M41" s="29"/>
      <c r="N41" s="26"/>
      <c r="O41" s="347" t="str">
        <f t="shared" si="0"/>
        <v/>
      </c>
      <c r="P41" s="348"/>
      <c r="Q41" s="348"/>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t="str">
        <f t="shared" si="4"/>
        <v/>
      </c>
      <c r="B42" s="29"/>
      <c r="C42" s="26"/>
      <c r="D42" s="29"/>
      <c r="E42" s="28"/>
      <c r="F42" s="26"/>
      <c r="G42" s="29"/>
      <c r="H42" s="29"/>
      <c r="I42" s="29"/>
      <c r="J42" s="29"/>
      <c r="K42" s="29"/>
      <c r="L42" s="29"/>
      <c r="M42" s="29"/>
      <c r="N42" s="27"/>
      <c r="O42" s="347" t="str">
        <f t="shared" si="0"/>
        <v/>
      </c>
      <c r="P42" s="348"/>
      <c r="Q42" s="348"/>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t="str">
        <f t="shared" si="4"/>
        <v/>
      </c>
      <c r="B43" s="29"/>
      <c r="C43" s="26"/>
      <c r="D43" s="29"/>
      <c r="E43" s="28"/>
      <c r="F43" s="26"/>
      <c r="G43" s="29"/>
      <c r="H43" s="29"/>
      <c r="I43" s="29"/>
      <c r="J43" s="29"/>
      <c r="K43" s="29"/>
      <c r="L43" s="29"/>
      <c r="M43" s="29"/>
      <c r="N43" s="26"/>
      <c r="O43" s="347" t="str">
        <f t="shared" si="0"/>
        <v/>
      </c>
      <c r="P43" s="348"/>
      <c r="Q43" s="348"/>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t="str">
        <f t="shared" si="4"/>
        <v/>
      </c>
      <c r="B44" s="29"/>
      <c r="C44" s="26"/>
      <c r="D44" s="29"/>
      <c r="E44" s="28"/>
      <c r="F44" s="26"/>
      <c r="G44" s="29"/>
      <c r="H44" s="29"/>
      <c r="I44" s="29"/>
      <c r="J44" s="29"/>
      <c r="K44" s="29"/>
      <c r="L44" s="29"/>
      <c r="M44" s="29"/>
      <c r="N44" s="27"/>
      <c r="O44" s="347" t="str">
        <f t="shared" si="0"/>
        <v/>
      </c>
      <c r="P44" s="348"/>
      <c r="Q44" s="348"/>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t="str">
        <f t="shared" si="4"/>
        <v/>
      </c>
      <c r="B45" s="29"/>
      <c r="C45" s="26"/>
      <c r="D45" s="29"/>
      <c r="E45" s="28"/>
      <c r="F45" s="26"/>
      <c r="G45" s="29"/>
      <c r="H45" s="29"/>
      <c r="I45" s="29"/>
      <c r="J45" s="29"/>
      <c r="K45" s="29"/>
      <c r="L45" s="29"/>
      <c r="M45" s="29"/>
      <c r="N45" s="26"/>
      <c r="O45" s="347" t="str">
        <f t="shared" si="0"/>
        <v/>
      </c>
      <c r="P45" s="348"/>
      <c r="Q45" s="348"/>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t="str">
        <f t="shared" si="4"/>
        <v/>
      </c>
      <c r="B46" s="29"/>
      <c r="C46" s="26"/>
      <c r="D46" s="29"/>
      <c r="E46" s="28"/>
      <c r="F46" s="26"/>
      <c r="G46" s="29"/>
      <c r="H46" s="29"/>
      <c r="I46" s="29"/>
      <c r="J46" s="29"/>
      <c r="K46" s="29"/>
      <c r="L46" s="29"/>
      <c r="M46" s="29"/>
      <c r="N46" s="27"/>
      <c r="O46" s="347" t="str">
        <f t="shared" si="0"/>
        <v/>
      </c>
      <c r="P46" s="348"/>
      <c r="Q46" s="348"/>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t="str">
        <f t="shared" si="4"/>
        <v/>
      </c>
      <c r="B47" s="29"/>
      <c r="C47" s="26"/>
      <c r="D47" s="29"/>
      <c r="E47" s="28"/>
      <c r="F47" s="26"/>
      <c r="G47" s="29"/>
      <c r="H47" s="29"/>
      <c r="I47" s="29"/>
      <c r="J47" s="29"/>
      <c r="K47" s="29"/>
      <c r="L47" s="29"/>
      <c r="M47" s="29"/>
      <c r="N47" s="27"/>
      <c r="O47" s="347" t="str">
        <f t="shared" si="0"/>
        <v/>
      </c>
      <c r="P47" s="348"/>
      <c r="Q47" s="348"/>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t="str">
        <f t="shared" si="4"/>
        <v/>
      </c>
      <c r="B48" s="29"/>
      <c r="C48" s="26"/>
      <c r="D48" s="29"/>
      <c r="E48" s="28"/>
      <c r="F48" s="26"/>
      <c r="G48" s="29"/>
      <c r="H48" s="29"/>
      <c r="I48" s="29"/>
      <c r="J48" s="29"/>
      <c r="K48" s="29"/>
      <c r="L48" s="29"/>
      <c r="M48" s="29"/>
      <c r="N48" s="26"/>
      <c r="O48" s="347" t="str">
        <f t="shared" si="0"/>
        <v/>
      </c>
      <c r="P48" s="348"/>
      <c r="Q48" s="348"/>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t="str">
        <f t="shared" si="4"/>
        <v/>
      </c>
      <c r="B49" s="29"/>
      <c r="C49" s="26"/>
      <c r="D49" s="29"/>
      <c r="E49" s="28"/>
      <c r="F49" s="26"/>
      <c r="G49" s="29"/>
      <c r="H49" s="29"/>
      <c r="I49" s="29"/>
      <c r="J49" s="29"/>
      <c r="K49" s="29"/>
      <c r="L49" s="29"/>
      <c r="M49" s="29"/>
      <c r="N49" s="27"/>
      <c r="O49" s="347" t="str">
        <f t="shared" si="0"/>
        <v/>
      </c>
      <c r="P49" s="348"/>
      <c r="Q49" s="348"/>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t="str">
        <f t="shared" si="4"/>
        <v/>
      </c>
      <c r="B50" s="29"/>
      <c r="C50" s="26"/>
      <c r="D50" s="29"/>
      <c r="E50" s="28"/>
      <c r="F50" s="26"/>
      <c r="G50" s="29"/>
      <c r="H50" s="29"/>
      <c r="I50" s="29"/>
      <c r="J50" s="29"/>
      <c r="K50" s="29"/>
      <c r="L50" s="29"/>
      <c r="M50" s="29"/>
      <c r="N50" s="26"/>
      <c r="O50" s="347" t="str">
        <f t="shared" si="0"/>
        <v/>
      </c>
      <c r="P50" s="348"/>
      <c r="Q50" s="348"/>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347" t="str">
        <f t="shared" si="0"/>
        <v/>
      </c>
      <c r="P51" s="348"/>
      <c r="Q51" s="348"/>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347" t="str">
        <f t="shared" si="0"/>
        <v/>
      </c>
      <c r="P52" s="348"/>
      <c r="Q52" s="348"/>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347" t="str">
        <f t="shared" si="0"/>
        <v/>
      </c>
      <c r="P53" s="348"/>
      <c r="Q53" s="348"/>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347" t="str">
        <f t="shared" si="0"/>
        <v/>
      </c>
      <c r="P54" s="348"/>
      <c r="Q54" s="348"/>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347" t="str">
        <f t="shared" si="0"/>
        <v/>
      </c>
      <c r="P55" s="348"/>
      <c r="Q55" s="348"/>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347" t="str">
        <f t="shared" si="0"/>
        <v/>
      </c>
      <c r="P56" s="348"/>
      <c r="Q56" s="348"/>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347" t="str">
        <f t="shared" si="0"/>
        <v/>
      </c>
      <c r="P57" s="348"/>
      <c r="Q57" s="348"/>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347" t="str">
        <f t="shared" si="0"/>
        <v/>
      </c>
      <c r="P58" s="348"/>
      <c r="Q58" s="348"/>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347" t="str">
        <f t="shared" si="0"/>
        <v/>
      </c>
      <c r="P59" s="348"/>
      <c r="Q59" s="348"/>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347" t="str">
        <f t="shared" si="0"/>
        <v/>
      </c>
      <c r="P60" s="348"/>
      <c r="Q60" s="348"/>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347" t="str">
        <f t="shared" si="0"/>
        <v/>
      </c>
      <c r="P61" s="348"/>
      <c r="Q61" s="348"/>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347" t="str">
        <f t="shared" si="0"/>
        <v/>
      </c>
      <c r="P62" s="348"/>
      <c r="Q62" s="348"/>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347" t="str">
        <f t="shared" si="0"/>
        <v/>
      </c>
      <c r="P63" s="348"/>
      <c r="Q63" s="348"/>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280">
        <f t="shared" si="7"/>
        <v>0</v>
      </c>
      <c r="O64" s="365"/>
      <c r="P64" s="366"/>
      <c r="Q64" s="366"/>
      <c r="R64" s="145"/>
      <c r="S64" s="147">
        <f>SUM(B64:P64)</f>
        <v>0</v>
      </c>
      <c r="T64" s="13"/>
      <c r="U64" s="13"/>
      <c r="V64" s="52"/>
      <c r="W64" s="14"/>
      <c r="X64" s="14">
        <f>COUNTIF(X15:X63,TRUE)</f>
        <v>0</v>
      </c>
      <c r="AB64" s="14">
        <f>SUBTOTAL(9,AB15:AB63)</f>
        <v>0</v>
      </c>
    </row>
    <row r="65" spans="1:34" s="273"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f>IF($Y$16=TRUE,IF($G$11="All-Day PTO",$X$64*15,SUMIF($X$15:$X$63,"TRUE",J15:J63)),SUMIF($X$15:$X$63,"TRUE",J15:J63))</f>
        <v>0</v>
      </c>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273"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f>J64-J65</f>
        <v>0</v>
      </c>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273" customFormat="1" ht="19.350000000000001" customHeight="1" x14ac:dyDescent="0.2">
      <c r="A67" s="367"/>
      <c r="B67" s="368"/>
      <c r="C67" s="368"/>
      <c r="D67" s="368"/>
      <c r="E67" s="368"/>
      <c r="F67" s="368"/>
      <c r="G67" s="368"/>
      <c r="H67" s="368"/>
      <c r="I67" s="368"/>
      <c r="J67" s="368"/>
      <c r="K67" s="368"/>
      <c r="L67" s="368"/>
      <c r="M67" s="368"/>
      <c r="N67" s="368"/>
      <c r="O67" s="368"/>
      <c r="P67" s="368"/>
      <c r="Q67" s="368"/>
      <c r="R67" s="368"/>
      <c r="S67" s="368"/>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281"/>
      <c r="N68" s="369"/>
      <c r="O68" s="369"/>
      <c r="P68" s="369"/>
      <c r="Q68" s="369"/>
      <c r="R68" s="281"/>
      <c r="S68" s="281"/>
      <c r="T68" s="58"/>
      <c r="U68" s="13"/>
      <c r="V68" s="13"/>
      <c r="W68" s="14"/>
      <c r="Z68" s="14"/>
      <c r="AH68" s="13"/>
    </row>
    <row r="69" spans="1:34" s="273" customFormat="1" ht="17.100000000000001" customHeight="1" x14ac:dyDescent="0.2">
      <c r="A69" s="361"/>
      <c r="B69" s="362"/>
      <c r="C69" s="362"/>
      <c r="D69" s="362"/>
      <c r="E69" s="362"/>
      <c r="F69" s="362"/>
      <c r="G69" s="362"/>
      <c r="H69" s="362"/>
      <c r="I69" s="278"/>
      <c r="J69" s="278"/>
      <c r="K69" s="277"/>
      <c r="L69" s="139"/>
      <c r="M69" s="190"/>
      <c r="N69" s="363"/>
      <c r="O69" s="364"/>
      <c r="P69" s="364"/>
      <c r="Q69" s="364"/>
      <c r="R69" s="279"/>
      <c r="S69" s="361"/>
      <c r="T69" s="361"/>
      <c r="U69" s="109"/>
      <c r="V69" s="13"/>
      <c r="W69" s="112"/>
      <c r="X69" s="112"/>
      <c r="Y69" s="112"/>
      <c r="Z69" s="109"/>
      <c r="AA69" s="112"/>
      <c r="AB69" s="112"/>
      <c r="AC69" s="109"/>
      <c r="AD69" s="109"/>
      <c r="AE69" s="109"/>
      <c r="AF69" s="109"/>
      <c r="AG69" s="109"/>
    </row>
    <row r="70" spans="1:34" s="273" customFormat="1" ht="30" customHeight="1" x14ac:dyDescent="0.2">
      <c r="A70" s="370"/>
      <c r="B70" s="370"/>
      <c r="C70" s="370"/>
      <c r="D70" s="370"/>
      <c r="E70" s="370"/>
      <c r="F70" s="370"/>
      <c r="G70" s="370"/>
      <c r="H70" s="370"/>
      <c r="I70" s="370"/>
      <c r="J70" s="370"/>
      <c r="K70" s="370"/>
      <c r="L70" s="370"/>
      <c r="M70" s="370"/>
      <c r="N70" s="370"/>
      <c r="O70" s="370"/>
      <c r="P70" s="370"/>
      <c r="Q70" s="370"/>
      <c r="R70" s="370"/>
      <c r="S70" s="370"/>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281"/>
      <c r="N71" s="369"/>
      <c r="O71" s="369"/>
      <c r="P71" s="369"/>
      <c r="Q71" s="369"/>
      <c r="R71" s="281"/>
      <c r="S71" s="281"/>
      <c r="T71" s="58"/>
      <c r="U71" s="13"/>
      <c r="V71" s="13"/>
      <c r="W71" s="14"/>
    </row>
    <row r="72" spans="1:34" s="273" customFormat="1" ht="16.5" customHeight="1" x14ac:dyDescent="0.2">
      <c r="A72" s="363"/>
      <c r="B72" s="363"/>
      <c r="C72" s="363"/>
      <c r="D72" s="363"/>
      <c r="E72" s="363"/>
      <c r="F72" s="363"/>
      <c r="G72" s="363"/>
      <c r="H72" s="363"/>
      <c r="I72" s="278"/>
      <c r="J72" s="278"/>
      <c r="K72" s="277"/>
      <c r="L72" s="139"/>
      <c r="M72" s="190"/>
      <c r="N72" s="363"/>
      <c r="O72" s="364"/>
      <c r="P72" s="364"/>
      <c r="Q72" s="364"/>
      <c r="R72" s="279"/>
      <c r="S72" s="371"/>
      <c r="T72" s="371"/>
      <c r="U72" s="109"/>
      <c r="V72" s="13"/>
      <c r="W72" s="112"/>
      <c r="X72" s="112"/>
      <c r="Y72" s="112"/>
      <c r="Z72" s="109"/>
      <c r="AA72" s="112"/>
      <c r="AB72" s="112"/>
      <c r="AC72" s="109"/>
      <c r="AD72" s="109"/>
      <c r="AE72" s="109"/>
      <c r="AF72" s="109"/>
      <c r="AG72" s="109"/>
    </row>
    <row r="73" spans="1:34" ht="30" customHeight="1" x14ac:dyDescent="0.2">
      <c r="A73" s="13"/>
      <c r="B73" s="281"/>
      <c r="C73" s="281"/>
      <c r="D73" s="281"/>
      <c r="E73" s="281"/>
      <c r="F73" s="281"/>
      <c r="G73" s="281"/>
      <c r="H73" s="281"/>
      <c r="I73" s="281"/>
      <c r="J73" s="281"/>
      <c r="K73" s="281" t="s">
        <v>90</v>
      </c>
      <c r="L73" s="281"/>
      <c r="M73" s="281"/>
      <c r="N73" s="281"/>
      <c r="O73" s="281"/>
      <c r="P73" s="281"/>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L121" s="39"/>
      <c r="M121" s="198"/>
      <c r="N121" s="39"/>
      <c r="O121" s="39"/>
      <c r="P121" s="39"/>
      <c r="Q121" s="14"/>
      <c r="R121" s="14"/>
      <c r="S121" s="14"/>
      <c r="T121" s="14"/>
      <c r="U121" s="14"/>
      <c r="V121" s="13"/>
      <c r="W121" s="14"/>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4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JQwqzmWZk2EySNgQJEdYU2AiDyUFCXFReaokKaQZDuDHZUPH8ibTBs8BOdb3Nu9l++szFH+ElsXSVqCMVqVLPg==" saltValue="7f/0vXDZnvA7wiu9ewk/+Q==" spinCount="100000" sheet="1" objects="1" scenarios="1"/>
  <autoFilter ref="A15:A280" xr:uid="{00000000-0009-0000-0000-000002000000}">
    <filterColumn colId="0" hiddenButton="1">
      <filters blank="1"/>
    </filterColumn>
  </autoFilter>
  <dataConsolidate/>
  <mergeCells count="93">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 ref="S8:U9"/>
    <mergeCell ref="A11:F12"/>
    <mergeCell ref="G11:H12"/>
    <mergeCell ref="L11:M11"/>
    <mergeCell ref="N11:O11"/>
    <mergeCell ref="Q11:S11"/>
    <mergeCell ref="T11:U13"/>
    <mergeCell ref="L12:M12"/>
    <mergeCell ref="N12:O12"/>
    <mergeCell ref="Q12:S12"/>
    <mergeCell ref="S13:S14"/>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O16:O25 O28:O63">
    <cfRule type="expression" dxfId="143" priority="9">
      <formula>$AA16="TRUE"</formula>
    </cfRule>
  </conditionalFormatting>
  <conditionalFormatting sqref="O15">
    <cfRule type="expression" dxfId="142" priority="12">
      <formula>$AA15="TRUE"</formula>
    </cfRule>
  </conditionalFormatting>
  <conditionalFormatting sqref="O27">
    <cfRule type="expression" dxfId="141" priority="11">
      <formula>$AA27="TRUE"</formula>
    </cfRule>
  </conditionalFormatting>
  <conditionalFormatting sqref="O26">
    <cfRule type="expression" dxfId="140" priority="10">
      <formula>$AA26="TRUE"</formula>
    </cfRule>
  </conditionalFormatting>
  <conditionalFormatting sqref="L7:O7">
    <cfRule type="expression" dxfId="139" priority="6">
      <formula>OR($L$6=0,$L$6="",$L$6="Child Support Commissioner",$L$6="Attorney",$L$6="Clerk",$L$6="Courtroom Bailiff",$L$6="Court Reporter",$L$6="Court Interpreter",$L$6="Judicial Secretary",$L$6="Manager/Supervisor")</formula>
    </cfRule>
    <cfRule type="expression" dxfId="138" priority="7">
      <formula>$L$6="Other (please specify below)"</formula>
    </cfRule>
  </conditionalFormatting>
  <conditionalFormatting sqref="A17:S17">
    <cfRule type="expression" dxfId="137" priority="27">
      <formula>$X$17=TRUE</formula>
    </cfRule>
  </conditionalFormatting>
  <conditionalFormatting sqref="A63:S63">
    <cfRule type="expression" dxfId="136" priority="26">
      <formula>$X$63=TRUE</formula>
    </cfRule>
  </conditionalFormatting>
  <conditionalFormatting sqref="A62:S62">
    <cfRule type="expression" dxfId="135" priority="18">
      <formula>$X$62=TRUE</formula>
    </cfRule>
  </conditionalFormatting>
  <conditionalFormatting sqref="A61:S61">
    <cfRule type="expression" dxfId="134" priority="20">
      <formula>$X$61=TRUE</formula>
    </cfRule>
  </conditionalFormatting>
  <conditionalFormatting sqref="A60:S60">
    <cfRule type="expression" dxfId="133" priority="24">
      <formula>$X$60=TRUE</formula>
    </cfRule>
  </conditionalFormatting>
  <conditionalFormatting sqref="A59:S59">
    <cfRule type="expression" dxfId="132" priority="23">
      <formula>$X$59=TRUE</formula>
    </cfRule>
  </conditionalFormatting>
  <conditionalFormatting sqref="A58:S58">
    <cfRule type="expression" dxfId="131" priority="21">
      <formula>$X$58=TRUE</formula>
    </cfRule>
  </conditionalFormatting>
  <conditionalFormatting sqref="A57:S57">
    <cfRule type="expression" dxfId="130" priority="13">
      <formula>$X$57=TRUE</formula>
    </cfRule>
  </conditionalFormatting>
  <conditionalFormatting sqref="A56:S56">
    <cfRule type="expression" dxfId="129" priority="14">
      <formula>$X$56=TRUE</formula>
    </cfRule>
  </conditionalFormatting>
  <conditionalFormatting sqref="A55:S55">
    <cfRule type="expression" dxfId="128" priority="15">
      <formula>$X$55=TRUE</formula>
    </cfRule>
  </conditionalFormatting>
  <conditionalFormatting sqref="A54:S54">
    <cfRule type="expression" dxfId="127" priority="16">
      <formula>$X$54=TRUE</formula>
    </cfRule>
  </conditionalFormatting>
  <conditionalFormatting sqref="A53:S53">
    <cfRule type="expression" dxfId="126" priority="17">
      <formula>$X$53=TRUE</formula>
    </cfRule>
  </conditionalFormatting>
  <conditionalFormatting sqref="A52:S52">
    <cfRule type="expression" dxfId="125" priority="22">
      <formula>$X$52=TRUE</formula>
    </cfRule>
  </conditionalFormatting>
  <conditionalFormatting sqref="A51:S51">
    <cfRule type="expression" dxfId="124" priority="36">
      <formula>$X$51=TRUE</formula>
    </cfRule>
  </conditionalFormatting>
  <conditionalFormatting sqref="A50:S50">
    <cfRule type="expression" dxfId="123" priority="25">
      <formula>$X$50=TRUE</formula>
    </cfRule>
  </conditionalFormatting>
  <conditionalFormatting sqref="A49:S49">
    <cfRule type="expression" dxfId="122" priority="28">
      <formula>$X$49=TRUE</formula>
    </cfRule>
  </conditionalFormatting>
  <conditionalFormatting sqref="A48:S48">
    <cfRule type="expression" dxfId="121" priority="29">
      <formula>$X$48=TRUE</formula>
    </cfRule>
  </conditionalFormatting>
  <conditionalFormatting sqref="A47:S47">
    <cfRule type="expression" dxfId="120" priority="30">
      <formula>$X$47=TRUE</formula>
    </cfRule>
  </conditionalFormatting>
  <conditionalFormatting sqref="A46:S46">
    <cfRule type="expression" dxfId="119" priority="31">
      <formula>$X$46=TRUE</formula>
    </cfRule>
  </conditionalFormatting>
  <conditionalFormatting sqref="A45:S45">
    <cfRule type="expression" dxfId="118" priority="32">
      <formula>$X$45=TRUE</formula>
    </cfRule>
  </conditionalFormatting>
  <conditionalFormatting sqref="A44:S44">
    <cfRule type="expression" dxfId="117" priority="33">
      <formula>$X$44=TRUE</formula>
    </cfRule>
  </conditionalFormatting>
  <conditionalFormatting sqref="A43:S43">
    <cfRule type="expression" dxfId="116" priority="34">
      <formula>$X$43=TRUE</formula>
    </cfRule>
  </conditionalFormatting>
  <conditionalFormatting sqref="A42:S42">
    <cfRule type="expression" dxfId="115" priority="35">
      <formula>$X$42=TRUE</formula>
    </cfRule>
  </conditionalFormatting>
  <conditionalFormatting sqref="A41:S41">
    <cfRule type="expression" dxfId="114" priority="42">
      <formula>$X$41=TRUE</formula>
    </cfRule>
  </conditionalFormatting>
  <conditionalFormatting sqref="A40:S40">
    <cfRule type="expression" dxfId="113" priority="44">
      <formula>$X$40=TRUE</formula>
    </cfRule>
  </conditionalFormatting>
  <conditionalFormatting sqref="A39:S39">
    <cfRule type="expression" dxfId="112" priority="43">
      <formula>$X$39=TRUE</formula>
    </cfRule>
  </conditionalFormatting>
  <conditionalFormatting sqref="A32:S32">
    <cfRule type="expression" dxfId="111" priority="54">
      <formula>$X$32=TRUE</formula>
    </cfRule>
  </conditionalFormatting>
  <conditionalFormatting sqref="A33:S33">
    <cfRule type="expression" dxfId="110" priority="55">
      <formula>$X$33=TRUE</formula>
    </cfRule>
  </conditionalFormatting>
  <conditionalFormatting sqref="A34:S34">
    <cfRule type="expression" dxfId="109" priority="57">
      <formula>$X$34=TRUE</formula>
    </cfRule>
  </conditionalFormatting>
  <conditionalFormatting sqref="A36:S36">
    <cfRule type="expression" dxfId="108" priority="59">
      <formula>$X$36=TRUE</formula>
    </cfRule>
  </conditionalFormatting>
  <conditionalFormatting sqref="A37:S37">
    <cfRule type="expression" dxfId="107" priority="56">
      <formula>$X$37=TRUE</formula>
    </cfRule>
  </conditionalFormatting>
  <conditionalFormatting sqref="A38:S38">
    <cfRule type="expression" dxfId="106" priority="60">
      <formula>$X$38=TRUE</formula>
    </cfRule>
  </conditionalFormatting>
  <conditionalFormatting sqref="A16:S16">
    <cfRule type="expression" dxfId="105" priority="19">
      <formula>$X$16=TRUE</formula>
    </cfRule>
  </conditionalFormatting>
  <conditionalFormatting sqref="A35:S35">
    <cfRule type="expression" dxfId="104" priority="61">
      <formula>$X$35=TRUE</formula>
    </cfRule>
  </conditionalFormatting>
  <conditionalFormatting sqref="A15:S15">
    <cfRule type="expression" dxfId="103" priority="37">
      <formula>$X$15=TRUE</formula>
    </cfRule>
  </conditionalFormatting>
  <conditionalFormatting sqref="A18:S18">
    <cfRule type="expression" dxfId="102" priority="45">
      <formula>$X$18=TRUE</formula>
    </cfRule>
  </conditionalFormatting>
  <conditionalFormatting sqref="A19:S19">
    <cfRule type="expression" dxfId="101" priority="50">
      <formula>$X$19=TRUE</formula>
    </cfRule>
  </conditionalFormatting>
  <conditionalFormatting sqref="A22:S22">
    <cfRule type="expression" dxfId="100" priority="48">
      <formula>$X$22=TRUE</formula>
    </cfRule>
  </conditionalFormatting>
  <conditionalFormatting sqref="A23:S23">
    <cfRule type="expression" dxfId="99" priority="51">
      <formula>$X$23=TRUE</formula>
    </cfRule>
  </conditionalFormatting>
  <conditionalFormatting sqref="A24:S24">
    <cfRule type="expression" dxfId="98" priority="52">
      <formula>$X$24=TRUE</formula>
    </cfRule>
  </conditionalFormatting>
  <conditionalFormatting sqref="A25:S25">
    <cfRule type="expression" dxfId="97" priority="53">
      <formula>$X$25=TRUE</formula>
    </cfRule>
  </conditionalFormatting>
  <conditionalFormatting sqref="A26:S26">
    <cfRule type="expression" dxfId="96" priority="41">
      <formula>$X$26=TRUE</formula>
    </cfRule>
  </conditionalFormatting>
  <conditionalFormatting sqref="A27:S27">
    <cfRule type="expression" dxfId="95" priority="40">
      <formula>$X$27=TRUE</formula>
    </cfRule>
  </conditionalFormatting>
  <conditionalFormatting sqref="A28:S28">
    <cfRule type="expression" dxfId="94" priority="49">
      <formula>$X$28=TRUE</formula>
    </cfRule>
  </conditionalFormatting>
  <conditionalFormatting sqref="A30:S30">
    <cfRule type="expression" dxfId="93" priority="58">
      <formula>$X$30=TRUE</formula>
    </cfRule>
  </conditionalFormatting>
  <conditionalFormatting sqref="A31:S31">
    <cfRule type="expression" dxfId="92" priority="38">
      <formula>$X$31=TRUE</formula>
    </cfRule>
  </conditionalFormatting>
  <conditionalFormatting sqref="A29:S29">
    <cfRule type="expression" dxfId="91" priority="39">
      <formula>$X$29=TRUE</formula>
    </cfRule>
  </conditionalFormatting>
  <conditionalFormatting sqref="S15:S63">
    <cfRule type="expression" dxfId="90" priority="8">
      <formula>SUM(B15:M15)&gt;15</formula>
    </cfRule>
  </conditionalFormatting>
  <conditionalFormatting sqref="A20:S20">
    <cfRule type="expression" dxfId="89" priority="46">
      <formula>$X$20=TRUE</formula>
    </cfRule>
  </conditionalFormatting>
  <conditionalFormatting sqref="A21:S21">
    <cfRule type="expression" dxfId="88" priority="47">
      <formula>$X$21=TRUE</formula>
    </cfRule>
  </conditionalFormatting>
  <conditionalFormatting sqref="A15:S63">
    <cfRule type="expression" dxfId="87" priority="62">
      <formula>$O15="LUNCH"</formula>
    </cfRule>
  </conditionalFormatting>
  <conditionalFormatting sqref="G15:G64">
    <cfRule type="expression" dxfId="86" priority="5">
      <formula>AND($Y$16=TRUE,$G$11="All-Day Non IV-D Services")</formula>
    </cfRule>
  </conditionalFormatting>
  <conditionalFormatting sqref="J15:J64">
    <cfRule type="expression" dxfId="85" priority="4">
      <formula>AND($Y$16=TRUE,$G$11="All-Day ATO")</formula>
    </cfRule>
  </conditionalFormatting>
  <conditionalFormatting sqref="K15:K64">
    <cfRule type="expression" dxfId="84" priority="3">
      <formula>AND($Y$16=TRUE,$G$11="All-Day Sick")</formula>
    </cfRule>
  </conditionalFormatting>
  <conditionalFormatting sqref="L15:L64">
    <cfRule type="expression" dxfId="83" priority="2">
      <formula>AND($Y$16=TRUE,$G$11="All-Day VTO")</formula>
    </cfRule>
  </conditionalFormatting>
  <conditionalFormatting sqref="I15:I64">
    <cfRule type="expression" dxfId="82" priority="1">
      <formula>AND($Y$16=TRUE,$G$11="All-Day PTO")</formula>
    </cfRule>
  </conditionalFormatting>
  <dataValidations count="29">
    <dataValidation allowBlank="1" showInputMessage="1" showErrorMessage="1" prompt="Administrative time off paid by the court, such as for judicial holidays." sqref="J14" xr:uid="{4B79459E-DA63-4488-82A2-07D2AD6F9A14}"/>
    <dataValidation type="list" allowBlank="1" showInputMessage="1" showErrorMessage="1" sqref="G11:H12" xr:uid="{5AC69F90-3793-4557-82F6-89842FA2A778}">
      <formula1>$S$122:$S$127</formula1>
    </dataValidation>
    <dataValidation allowBlank="1" sqref="D7:G7" xr:uid="{938F51C9-05A5-486E-B206-559D19DA1AC4}"/>
    <dataValidation allowBlank="1" showInputMessage="1" showErrorMessage="1" prompt="Schedule start time determined by the time entered in cell G2" sqref="A15" xr:uid="{94F2FFF2-B03B-41D1-A81F-D7179107F061}"/>
    <dataValidation allowBlank="1" prompt="ENTER today's date." sqref="A7" xr:uid="{438D1ABD-EDA3-4FF3-9CAC-40160EAAC2FB}"/>
    <dataValidation allowBlank="1" showInputMessage="1" showErrorMessage="1" prompt="Navigation link to Class List worksheet" sqref="Q12:R12" xr:uid="{4CE41435-2D94-4387-897D-5C41F58A13C3}"/>
    <dataValidation allowBlank="1" showInputMessage="1" showErrorMessage="1" prompt="ENTER time used whether Paid Time Off or Voluntary Time Off.  " sqref="I13:J13" xr:uid="{1DECFF8D-D742-4A56-A951-9B990EC16EDB}"/>
    <dataValidation allowBlank="1" showInputMessage="1" showErrorMessage="1" prompt="ENTER additional info, as needed. " sqref="O13" xr:uid="{C054C43A-4159-44DC-899B-F8E4CDCDFFA1}"/>
    <dataValidation allowBlank="1" showInputMessage="1" showErrorMessage="1" prompt="15 mins MAX." sqref="S13" xr:uid="{86B4C1ED-6E16-482D-A51C-9DE84A4F4844}"/>
    <dataValidation allowBlank="1" showInputMessage="1" showErrorMessage="1" prompt="ENTER time spent on IV-D service(s). See TYPE KEY above for reference. " sqref="B13:C13 F13" xr:uid="{1A531052-BB51-4F44-AC9E-327A1E5852ED}"/>
    <dataValidation allowBlank="1" showInputMessage="1" showErrorMessage="1" prompt="ERROR message if less/more than 15 mins. " sqref="V13" xr:uid="{8D05DE7B-90C5-40FA-B368-476262085209}"/>
    <dataValidation allowBlank="1" showInputMessage="1" showErrorMessage="1" prompt="ENTER end time. " sqref="L12 P12" xr:uid="{CEE87D96-0683-44C9-A3F9-C7314F5D77D3}"/>
    <dataValidation allowBlank="1" showErrorMessage="1" prompt="ENTER time spent on overtime. Overtime needs prior approval from AB 1058 program manager.  " sqref="N13" xr:uid="{62379ACF-0452-4A22-9314-3F32E368BB48}"/>
    <dataValidation allowBlank="1" showErrorMessage="1" prompt="Select your COUNTY from the drop-down list." sqref="H6:K6" xr:uid="{8E0BCCBF-019A-4E40-BD95-98A66858B98F}"/>
    <dataValidation allowBlank="1" showInputMessage="1" showErrorMessage="1" prompt="Work performed during a hearing in a IV-D case related to child support, spousal support, parentage, health insurance or license release." sqref="B14:C14" xr:uid="{EE9E1847-8720-42C9-8758-0C7B1C62859C}"/>
    <dataValidation allowBlank="1" showInputMessage="1" showErrorMessage="1" prompt="Work done before and after a hearing and other work connected to a IV-D case related to child support, spousal support, parentage, health insurance or license release." sqref="D14" xr:uid="{67692964-2C6E-4E56-BC19-8434F4A51B02}"/>
    <dataValidation allowBlank="1" showInputMessage="1" showErrorMessage="1" prompt="Administrative work related to IV-D issues, such as tracking time." sqref="E14" xr:uid="{AB0CC1C4-44D0-47CD-BDFA-A3C361B1D71B}"/>
    <dataValidation allowBlank="1" showInputMessage="1" showErrorMessage="1" prompt="Training related to IV-D issues, such as the annual AB 1058 conference." sqref="F14" xr:uid="{C438F982-9A25-4178-8886-0003D0E10C58}"/>
    <dataValidation allowBlank="1" showInputMessage="1" showErrorMessage="1" prompt="All other self-help assistance with non-IV-D issues, such as: Family Law (custody, visitation, divorce, etc.); Restraining Orders; Small Claims info; Civil name-change; Landlord-Tenant, etc." sqref="G13" xr:uid="{8EE1A8B5-988E-45F9-9149-301F0EAF847F}"/>
    <dataValidation allowBlank="1" showInputMessage="1" showErrorMessage="1" prompt="Time off paid by the court, such as vacation, personal or floating holiday, jury duty, military leave, etc." sqref="I14" xr:uid="{A26366A4-9694-445B-8ABF-F8CADD5955D8}"/>
    <dataValidation allowBlank="1" showInputMessage="1" showErrorMessage="1" prompt="Personal or family sick leave." sqref="K14" xr:uid="{54215043-F23E-40F0-8C40-5E6934529409}"/>
    <dataValidation allowBlank="1" showInputMessage="1" showErrorMessage="1" prompt="Unpaid time off, such as work furlough." sqref="L14" xr:uid="{E657F1FA-1739-4CF1-8D7D-998E3B0AFC2E}"/>
    <dataValidation allowBlank="1" showInputMessage="1" showErrorMessage="1" prompt="Only include paid break time (i.e. 15-minute breaks); do not include your lunch break if you are not paid for this time." sqref="M13" xr:uid="{17F7325C-AAC7-453E-9C12-65C18A510B57}"/>
    <dataValidation allowBlank="1" showInputMessage="1" showErrorMessage="1" prompt="ENTER start time." sqref="L11" xr:uid="{247FA6DC-BF3C-4827-85DF-4410A87882ED}"/>
    <dataValidation allowBlank="1" showErrorMessage="1" prompt="Select your JOB CLASSIFCATION from the drop-down list." sqref="L6:O6" xr:uid="{E31688E9-993B-4F57-A187-476734A510D6}"/>
    <dataValidation type="whole" allowBlank="1" showInputMessage="1" showErrorMessage="1" errorTitle="Error" error="Please enter a number between 1-15." sqref="B15:M63" xr:uid="{F4A15099-C4C1-4C0C-96EE-863605B8EFBC}">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1438EF87-3698-4251-BE4A-EB7E4A6B2650}"/>
    <dataValidation allowBlank="1" showErrorMessage="1" prompt="Select your work type from the drop-down list." sqref="P6:Q6" xr:uid="{04D0B8DC-FBD7-4DC0-8CFC-44409B84DE0E}"/>
    <dataValidation allowBlank="1" showErrorMessage="1" errorTitle="Error" error="Please Enter a Date Between July 2019 - June 2020" prompt="ENTER first date of reporting period." sqref="A6:C6" xr:uid="{C60C32F4-3E05-463D-93E1-8ADCDA4E4C9B}"/>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65541"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65542"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65547"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65548"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65549" r:id="rId16" name="Check Box 13">
              <controlPr defaultSize="0" autoFill="0" autoLine="0" autoPict="0">
                <anchor moveWithCells="1">
                  <from>
                    <xdr:col>13</xdr:col>
                    <xdr:colOff>142875</xdr:colOff>
                    <xdr:row>36</xdr:row>
                    <xdr:rowOff>180975</xdr:rowOff>
                  </from>
                  <to>
                    <xdr:col>14</xdr:col>
                    <xdr:colOff>142875</xdr:colOff>
                    <xdr:row>38</xdr:row>
                    <xdr:rowOff>38100</xdr:rowOff>
                  </to>
                </anchor>
              </controlPr>
            </control>
          </mc:Choice>
        </mc:AlternateContent>
        <mc:AlternateContent xmlns:mc="http://schemas.openxmlformats.org/markup-compatibility/2006">
          <mc:Choice Requires="x14">
            <control shapeId="65550" r:id="rId17" name="Check Box 14">
              <controlPr defaultSize="0" autoFill="0" autoLine="0" autoPict="0">
                <anchor moveWithCells="1">
                  <from>
                    <xdr:col>13</xdr:col>
                    <xdr:colOff>142875</xdr:colOff>
                    <xdr:row>37</xdr:row>
                    <xdr:rowOff>180975</xdr:rowOff>
                  </from>
                  <to>
                    <xdr:col>14</xdr:col>
                    <xdr:colOff>142875</xdr:colOff>
                    <xdr:row>39</xdr:row>
                    <xdr:rowOff>38100</xdr:rowOff>
                  </to>
                </anchor>
              </controlPr>
            </control>
          </mc:Choice>
        </mc:AlternateContent>
        <mc:AlternateContent xmlns:mc="http://schemas.openxmlformats.org/markup-compatibility/2006">
          <mc:Choice Requires="x14">
            <control shapeId="65551" r:id="rId18" name="Check Box 15">
              <controlPr defaultSize="0" autoFill="0" autoLine="0" autoPict="0">
                <anchor moveWithCells="1">
                  <from>
                    <xdr:col>13</xdr:col>
                    <xdr:colOff>142875</xdr:colOff>
                    <xdr:row>38</xdr:row>
                    <xdr:rowOff>180975</xdr:rowOff>
                  </from>
                  <to>
                    <xdr:col>14</xdr:col>
                    <xdr:colOff>142875</xdr:colOff>
                    <xdr:row>40</xdr:row>
                    <xdr:rowOff>38100</xdr:rowOff>
                  </to>
                </anchor>
              </controlPr>
            </control>
          </mc:Choice>
        </mc:AlternateContent>
        <mc:AlternateContent xmlns:mc="http://schemas.openxmlformats.org/markup-compatibility/2006">
          <mc:Choice Requires="x14">
            <control shapeId="65552" r:id="rId19" name="Check Box 16">
              <controlPr defaultSize="0" autoFill="0" autoLine="0" autoPict="0">
                <anchor moveWithCells="1">
                  <from>
                    <xdr:col>13</xdr:col>
                    <xdr:colOff>142875</xdr:colOff>
                    <xdr:row>39</xdr:row>
                    <xdr:rowOff>180975</xdr:rowOff>
                  </from>
                  <to>
                    <xdr:col>14</xdr:col>
                    <xdr:colOff>142875</xdr:colOff>
                    <xdr:row>41</xdr:row>
                    <xdr:rowOff>38100</xdr:rowOff>
                  </to>
                </anchor>
              </controlPr>
            </control>
          </mc:Choice>
        </mc:AlternateContent>
        <mc:AlternateContent xmlns:mc="http://schemas.openxmlformats.org/markup-compatibility/2006">
          <mc:Choice Requires="x14">
            <control shapeId="65553" r:id="rId20" name="Check Box 17">
              <controlPr defaultSize="0" autoFill="0" autoLine="0" autoPict="0">
                <anchor moveWithCells="1">
                  <from>
                    <xdr:col>13</xdr:col>
                    <xdr:colOff>142875</xdr:colOff>
                    <xdr:row>40</xdr:row>
                    <xdr:rowOff>180975</xdr:rowOff>
                  </from>
                  <to>
                    <xdr:col>14</xdr:col>
                    <xdr:colOff>142875</xdr:colOff>
                    <xdr:row>42</xdr:row>
                    <xdr:rowOff>38100</xdr:rowOff>
                  </to>
                </anchor>
              </controlPr>
            </control>
          </mc:Choice>
        </mc:AlternateContent>
        <mc:AlternateContent xmlns:mc="http://schemas.openxmlformats.org/markup-compatibility/2006">
          <mc:Choice Requires="x14">
            <control shapeId="65554" r:id="rId21" name="Check Box 18">
              <controlPr defaultSize="0" autoFill="0" autoLine="0" autoPict="0">
                <anchor moveWithCells="1">
                  <from>
                    <xdr:col>13</xdr:col>
                    <xdr:colOff>142875</xdr:colOff>
                    <xdr:row>41</xdr:row>
                    <xdr:rowOff>180975</xdr:rowOff>
                  </from>
                  <to>
                    <xdr:col>14</xdr:col>
                    <xdr:colOff>142875</xdr:colOff>
                    <xdr:row>43</xdr:row>
                    <xdr:rowOff>38100</xdr:rowOff>
                  </to>
                </anchor>
              </controlPr>
            </control>
          </mc:Choice>
        </mc:AlternateContent>
        <mc:AlternateContent xmlns:mc="http://schemas.openxmlformats.org/markup-compatibility/2006">
          <mc:Choice Requires="x14">
            <control shapeId="65555" r:id="rId22" name="Check Box 19">
              <controlPr defaultSize="0" autoFill="0" autoLine="0" autoPict="0">
                <anchor moveWithCells="1">
                  <from>
                    <xdr:col>13</xdr:col>
                    <xdr:colOff>142875</xdr:colOff>
                    <xdr:row>42</xdr:row>
                    <xdr:rowOff>180975</xdr:rowOff>
                  </from>
                  <to>
                    <xdr:col>14</xdr:col>
                    <xdr:colOff>142875</xdr:colOff>
                    <xdr:row>44</xdr:row>
                    <xdr:rowOff>38100</xdr:rowOff>
                  </to>
                </anchor>
              </controlPr>
            </control>
          </mc:Choice>
        </mc:AlternateContent>
        <mc:AlternateContent xmlns:mc="http://schemas.openxmlformats.org/markup-compatibility/2006">
          <mc:Choice Requires="x14">
            <control shapeId="65556" r:id="rId23" name="Check Box 20">
              <controlPr defaultSize="0" autoFill="0" autoLine="0" autoPict="0">
                <anchor moveWithCells="1">
                  <from>
                    <xdr:col>13</xdr:col>
                    <xdr:colOff>142875</xdr:colOff>
                    <xdr:row>43</xdr:row>
                    <xdr:rowOff>180975</xdr:rowOff>
                  </from>
                  <to>
                    <xdr:col>14</xdr:col>
                    <xdr:colOff>142875</xdr:colOff>
                    <xdr:row>45</xdr:row>
                    <xdr:rowOff>38100</xdr:rowOff>
                  </to>
                </anchor>
              </controlPr>
            </control>
          </mc:Choice>
        </mc:AlternateContent>
        <mc:AlternateContent xmlns:mc="http://schemas.openxmlformats.org/markup-compatibility/2006">
          <mc:Choice Requires="x14">
            <control shapeId="65557" r:id="rId24" name="Check Box 21">
              <controlPr defaultSize="0" autoFill="0" autoLine="0" autoPict="0">
                <anchor moveWithCells="1">
                  <from>
                    <xdr:col>13</xdr:col>
                    <xdr:colOff>142875</xdr:colOff>
                    <xdr:row>44</xdr:row>
                    <xdr:rowOff>180975</xdr:rowOff>
                  </from>
                  <to>
                    <xdr:col>14</xdr:col>
                    <xdr:colOff>142875</xdr:colOff>
                    <xdr:row>46</xdr:row>
                    <xdr:rowOff>38100</xdr:rowOff>
                  </to>
                </anchor>
              </controlPr>
            </control>
          </mc:Choice>
        </mc:AlternateContent>
        <mc:AlternateContent xmlns:mc="http://schemas.openxmlformats.org/markup-compatibility/2006">
          <mc:Choice Requires="x14">
            <control shapeId="65558" r:id="rId25" name="Check Box 22">
              <controlPr defaultSize="0" autoFill="0" autoLine="0" autoPict="0">
                <anchor moveWithCells="1">
                  <from>
                    <xdr:col>13</xdr:col>
                    <xdr:colOff>142875</xdr:colOff>
                    <xdr:row>45</xdr:row>
                    <xdr:rowOff>180975</xdr:rowOff>
                  </from>
                  <to>
                    <xdr:col>14</xdr:col>
                    <xdr:colOff>142875</xdr:colOff>
                    <xdr:row>47</xdr:row>
                    <xdr:rowOff>38100</xdr:rowOff>
                  </to>
                </anchor>
              </controlPr>
            </control>
          </mc:Choice>
        </mc:AlternateContent>
        <mc:AlternateContent xmlns:mc="http://schemas.openxmlformats.org/markup-compatibility/2006">
          <mc:Choice Requires="x14">
            <control shapeId="65559" r:id="rId26" name="Check Box 23">
              <controlPr defaultSize="0" autoFill="0" autoLine="0" autoPict="0">
                <anchor moveWithCells="1">
                  <from>
                    <xdr:col>13</xdr:col>
                    <xdr:colOff>142875</xdr:colOff>
                    <xdr:row>46</xdr:row>
                    <xdr:rowOff>180975</xdr:rowOff>
                  </from>
                  <to>
                    <xdr:col>14</xdr:col>
                    <xdr:colOff>142875</xdr:colOff>
                    <xdr:row>48</xdr:row>
                    <xdr:rowOff>38100</xdr:rowOff>
                  </to>
                </anchor>
              </controlPr>
            </control>
          </mc:Choice>
        </mc:AlternateContent>
        <mc:AlternateContent xmlns:mc="http://schemas.openxmlformats.org/markup-compatibility/2006">
          <mc:Choice Requires="x14">
            <control shapeId="65560" r:id="rId27" name="Check Box 24">
              <controlPr defaultSize="0" autoFill="0" autoLine="0" autoPict="0">
                <anchor moveWithCells="1">
                  <from>
                    <xdr:col>13</xdr:col>
                    <xdr:colOff>142875</xdr:colOff>
                    <xdr:row>47</xdr:row>
                    <xdr:rowOff>180975</xdr:rowOff>
                  </from>
                  <to>
                    <xdr:col>14</xdr:col>
                    <xdr:colOff>142875</xdr:colOff>
                    <xdr:row>49</xdr:row>
                    <xdr:rowOff>38100</xdr:rowOff>
                  </to>
                </anchor>
              </controlPr>
            </control>
          </mc:Choice>
        </mc:AlternateContent>
        <mc:AlternateContent xmlns:mc="http://schemas.openxmlformats.org/markup-compatibility/2006">
          <mc:Choice Requires="x14">
            <control shapeId="65561"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65562"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65563"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65564"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65565"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65566"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65567"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65568"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65569"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65570"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65571"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65572"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65573"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65574"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65575"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65576"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65577"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65578"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65579"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65580"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65581"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65582"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65583"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65584"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65585"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65586"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5587"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5588"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31E05-CAD9-4A06-B268-AB40A08E4AFB}">
  <sheetPr filterMode="1">
    <tabColor theme="9" tint="-0.249977111117893"/>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273"/>
      <c r="B1" s="273"/>
      <c r="C1" s="273"/>
      <c r="D1" s="273"/>
      <c r="E1" s="273"/>
      <c r="F1" s="273"/>
      <c r="G1" s="273"/>
      <c r="H1" s="273"/>
      <c r="I1" s="273"/>
      <c r="J1" s="273"/>
      <c r="K1" s="273"/>
      <c r="L1" s="273"/>
      <c r="M1" s="273"/>
      <c r="N1" s="273"/>
      <c r="O1" s="273"/>
      <c r="P1" s="273"/>
      <c r="Q1" s="273"/>
      <c r="R1" s="273"/>
      <c r="T1" s="13"/>
      <c r="U1" s="13"/>
    </row>
    <row r="2" spans="1:36" ht="21.6" customHeight="1" x14ac:dyDescent="0.2">
      <c r="A2" s="302" t="s">
        <v>110</v>
      </c>
      <c r="B2" s="302"/>
      <c r="C2" s="302"/>
      <c r="D2" s="302"/>
      <c r="E2" s="303"/>
      <c r="F2" s="303"/>
      <c r="G2" s="303"/>
      <c r="H2" s="303"/>
      <c r="I2" s="303"/>
      <c r="J2" s="303"/>
      <c r="K2" s="304"/>
      <c r="L2" s="304"/>
      <c r="M2" s="304"/>
      <c r="N2" s="304"/>
      <c r="O2" s="304"/>
      <c r="P2" s="304"/>
      <c r="Q2" s="304"/>
      <c r="R2" s="273"/>
      <c r="S2" s="305" t="s">
        <v>131</v>
      </c>
      <c r="T2" s="306"/>
      <c r="U2" s="307"/>
      <c r="W2" s="96"/>
    </row>
    <row r="3" spans="1:36" ht="24.6" customHeight="1" x14ac:dyDescent="0.2">
      <c r="A3" s="308" t="s">
        <v>103</v>
      </c>
      <c r="B3" s="308"/>
      <c r="C3" s="308"/>
      <c r="D3" s="308"/>
      <c r="E3" s="308"/>
      <c r="F3" s="308"/>
      <c r="G3" s="308"/>
      <c r="H3" s="308"/>
      <c r="I3" s="308"/>
      <c r="J3" s="308"/>
      <c r="K3" s="308"/>
      <c r="L3" s="308"/>
      <c r="M3" s="308"/>
      <c r="N3" s="308"/>
      <c r="O3" s="308"/>
      <c r="P3" s="308"/>
      <c r="Q3" s="308"/>
      <c r="R3" s="274"/>
      <c r="S3" s="295"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
      </c>
      <c r="T3" s="296"/>
      <c r="U3" s="297"/>
      <c r="W3" s="14">
        <f>IF(S3="",0,1)</f>
        <v>0</v>
      </c>
      <c r="X3" s="14" t="s">
        <v>90</v>
      </c>
    </row>
    <row r="4" spans="1:36" ht="12.6" customHeight="1" x14ac:dyDescent="0.2">
      <c r="A4" s="273"/>
      <c r="B4" s="273"/>
      <c r="C4" s="273"/>
      <c r="D4" s="273"/>
      <c r="E4" s="273"/>
      <c r="F4" s="273"/>
      <c r="G4" s="273"/>
      <c r="H4" s="273"/>
      <c r="I4" s="273"/>
      <c r="J4" s="273"/>
      <c r="K4" s="273"/>
      <c r="L4" s="273"/>
      <c r="M4" s="273"/>
      <c r="N4" s="273"/>
      <c r="O4" s="273"/>
      <c r="P4" s="273"/>
      <c r="Q4" s="273"/>
      <c r="R4" s="273"/>
      <c r="S4" s="309"/>
      <c r="T4" s="310"/>
      <c r="U4" s="311"/>
      <c r="W4" s="94"/>
      <c r="Y4" s="15" t="s">
        <v>9</v>
      </c>
    </row>
    <row r="5" spans="1:36" s="16" customFormat="1" ht="12.6" customHeight="1" x14ac:dyDescent="0.2">
      <c r="A5" s="289" t="s">
        <v>8</v>
      </c>
      <c r="B5" s="290"/>
      <c r="C5" s="291"/>
      <c r="D5" s="289" t="s">
        <v>79</v>
      </c>
      <c r="E5" s="290"/>
      <c r="F5" s="290"/>
      <c r="G5" s="291"/>
      <c r="H5" s="289" t="s">
        <v>80</v>
      </c>
      <c r="I5" s="290"/>
      <c r="J5" s="290"/>
      <c r="K5" s="291"/>
      <c r="L5" s="289" t="s">
        <v>101</v>
      </c>
      <c r="M5" s="290"/>
      <c r="N5" s="290"/>
      <c r="O5" s="291"/>
      <c r="P5" s="312" t="s">
        <v>81</v>
      </c>
      <c r="Q5" s="313"/>
      <c r="R5" s="111"/>
      <c r="S5" s="298"/>
      <c r="T5" s="299"/>
      <c r="U5" s="300"/>
      <c r="W5" s="95"/>
      <c r="X5" s="17"/>
      <c r="Y5" s="18" t="s">
        <v>10</v>
      </c>
      <c r="Z5" s="19"/>
      <c r="AA5" s="17"/>
      <c r="AB5" s="17"/>
      <c r="AC5" s="19"/>
      <c r="AD5" s="19"/>
      <c r="AE5" s="19"/>
      <c r="AF5" s="19"/>
      <c r="AG5" s="19"/>
    </row>
    <row r="6" spans="1:36" ht="14.1" customHeight="1" x14ac:dyDescent="0.2">
      <c r="A6" s="381">
        <f>Monday!A6+6</f>
        <v>6</v>
      </c>
      <c r="B6" s="382"/>
      <c r="C6" s="383"/>
      <c r="D6" s="384">
        <f>Monday!D6</f>
        <v>0</v>
      </c>
      <c r="E6" s="385"/>
      <c r="F6" s="385"/>
      <c r="G6" s="386"/>
      <c r="H6" s="384">
        <f>Monday!H6</f>
        <v>0</v>
      </c>
      <c r="I6" s="385"/>
      <c r="J6" s="385"/>
      <c r="K6" s="386"/>
      <c r="L6" s="384">
        <f>Monday!L6</f>
        <v>0</v>
      </c>
      <c r="M6" s="385"/>
      <c r="N6" s="385"/>
      <c r="O6" s="386"/>
      <c r="P6" s="384">
        <f>Monday!P6</f>
        <v>0</v>
      </c>
      <c r="Q6" s="386"/>
      <c r="R6" s="93"/>
      <c r="S6" s="295" t="str">
        <f>IF($AB$64&gt;0,"You must delete time tracked during your lunch break.","")</f>
        <v/>
      </c>
      <c r="T6" s="296"/>
      <c r="U6" s="297"/>
      <c r="W6" s="14">
        <f>IF(S6="",0,1)</f>
        <v>0</v>
      </c>
      <c r="X6" s="13"/>
    </row>
    <row r="7" spans="1:36" s="20" customFormat="1" ht="8.25" customHeight="1" x14ac:dyDescent="0.2">
      <c r="A7" s="121"/>
      <c r="B7" s="122"/>
      <c r="C7" s="122"/>
      <c r="D7" s="122"/>
      <c r="E7" s="123"/>
      <c r="F7" s="123"/>
      <c r="G7" s="123"/>
      <c r="H7" s="124"/>
      <c r="I7" s="125"/>
      <c r="J7" s="125"/>
      <c r="K7" s="125"/>
      <c r="L7" s="372">
        <f>Monday!L7</f>
        <v>0</v>
      </c>
      <c r="M7" s="372"/>
      <c r="N7" s="372"/>
      <c r="O7" s="372"/>
      <c r="P7" s="126"/>
      <c r="Q7" s="126"/>
      <c r="R7" s="126"/>
      <c r="S7" s="298"/>
      <c r="T7" s="299"/>
      <c r="U7" s="300"/>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7" t="str">
        <f>IF(SUM(W15:W63)&gt;0,"Time tracked in rows with a red highlighted cell exceeds 15 minutes.","")</f>
        <v/>
      </c>
      <c r="T8" s="318"/>
      <c r="U8" s="319"/>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20"/>
      <c r="T9" s="321"/>
      <c r="U9" s="322"/>
      <c r="W9" s="25">
        <f>W3+W6+W8</f>
        <v>0</v>
      </c>
      <c r="X9" s="25"/>
      <c r="Y9" s="25"/>
      <c r="Z9" s="24"/>
      <c r="AA9" s="25"/>
      <c r="AB9" s="25"/>
      <c r="AC9" s="24"/>
      <c r="AD9" s="24"/>
      <c r="AE9" s="37" t="s">
        <v>17</v>
      </c>
      <c r="AF9" s="24"/>
      <c r="AG9" s="24"/>
    </row>
    <row r="10" spans="1:36" s="23" customFormat="1" ht="20.25" customHeight="1" thickBot="1" x14ac:dyDescent="0.25">
      <c r="A10" s="130"/>
      <c r="B10" s="273"/>
      <c r="C10" s="273"/>
      <c r="D10" s="273"/>
      <c r="E10" s="273"/>
      <c r="F10" s="131" t="str">
        <f>IF($Y$16=TRUE,IF($G$11="Select All-Day Activity if applicable","Note: You must select an item on the drop-down menu below.",""),"")</f>
        <v/>
      </c>
      <c r="G10" s="273"/>
      <c r="H10" s="273"/>
      <c r="I10" s="273"/>
      <c r="J10" s="273"/>
      <c r="K10" s="273"/>
      <c r="L10" s="273"/>
      <c r="M10" s="273"/>
      <c r="N10" s="273"/>
      <c r="O10" s="273"/>
      <c r="P10" s="132"/>
      <c r="Q10" s="133"/>
      <c r="R10" s="133"/>
      <c r="S10" s="103"/>
      <c r="T10" s="103"/>
      <c r="U10" s="103"/>
      <c r="W10" s="24"/>
      <c r="X10" s="25"/>
      <c r="Y10" s="25"/>
      <c r="Z10" s="24"/>
      <c r="AA10" s="25"/>
      <c r="AB10" s="25"/>
      <c r="AC10" s="24"/>
      <c r="AD10" s="24"/>
      <c r="AE10" s="37"/>
      <c r="AF10" s="24"/>
      <c r="AG10" s="24"/>
    </row>
    <row r="11" spans="1:36" ht="15" customHeight="1" x14ac:dyDescent="0.2">
      <c r="A11" s="323" t="s">
        <v>102</v>
      </c>
      <c r="B11" s="324"/>
      <c r="C11" s="324"/>
      <c r="D11" s="324"/>
      <c r="E11" s="324"/>
      <c r="F11" s="324"/>
      <c r="G11" s="387" t="s">
        <v>93</v>
      </c>
      <c r="H11" s="387"/>
      <c r="I11" s="282"/>
      <c r="J11" s="282"/>
      <c r="K11" s="62" t="s">
        <v>82</v>
      </c>
      <c r="L11" s="327">
        <v>0</v>
      </c>
      <c r="M11" s="328"/>
      <c r="N11" s="329" t="s">
        <v>97</v>
      </c>
      <c r="O11" s="330"/>
      <c r="P11" s="64">
        <v>0.5</v>
      </c>
      <c r="Q11" s="331" t="s">
        <v>99</v>
      </c>
      <c r="R11" s="332"/>
      <c r="S11" s="333"/>
      <c r="T11" s="334"/>
      <c r="U11" s="335"/>
      <c r="V11" s="11"/>
      <c r="AE11" s="14"/>
    </row>
    <row r="12" spans="1:36" ht="14.85" customHeight="1" thickBot="1" x14ac:dyDescent="0.25">
      <c r="A12" s="325"/>
      <c r="B12" s="326"/>
      <c r="C12" s="326"/>
      <c r="D12" s="326"/>
      <c r="E12" s="326"/>
      <c r="F12" s="326"/>
      <c r="G12" s="388"/>
      <c r="H12" s="388"/>
      <c r="I12" s="283"/>
      <c r="J12" s="283"/>
      <c r="K12" s="63" t="s">
        <v>83</v>
      </c>
      <c r="L12" s="336">
        <v>0</v>
      </c>
      <c r="M12" s="337"/>
      <c r="N12" s="338" t="s">
        <v>98</v>
      </c>
      <c r="O12" s="339"/>
      <c r="P12" s="65">
        <v>0.54166666666666663</v>
      </c>
      <c r="Q12" s="340">
        <f>S64/60</f>
        <v>0</v>
      </c>
      <c r="R12" s="341"/>
      <c r="S12" s="342"/>
      <c r="T12" s="334"/>
      <c r="U12" s="335"/>
      <c r="V12" s="12"/>
    </row>
    <row r="13" spans="1:36" ht="23.45" customHeight="1" x14ac:dyDescent="0.2">
      <c r="A13" s="349" t="s">
        <v>0</v>
      </c>
      <c r="B13" s="351" t="s">
        <v>16</v>
      </c>
      <c r="C13" s="352"/>
      <c r="D13" s="352"/>
      <c r="E13" s="352"/>
      <c r="F13" s="59"/>
      <c r="G13" s="353" t="s">
        <v>3</v>
      </c>
      <c r="H13" s="275" t="s">
        <v>94</v>
      </c>
      <c r="I13" s="351" t="s">
        <v>5</v>
      </c>
      <c r="J13" s="352"/>
      <c r="K13" s="352"/>
      <c r="L13" s="355"/>
      <c r="M13" s="353" t="s">
        <v>6</v>
      </c>
      <c r="N13" s="53" t="s">
        <v>92</v>
      </c>
      <c r="O13" s="357" t="s">
        <v>2</v>
      </c>
      <c r="P13" s="358"/>
      <c r="Q13" s="358"/>
      <c r="R13" s="99"/>
      <c r="S13" s="343" t="s">
        <v>12</v>
      </c>
      <c r="T13" s="334"/>
      <c r="U13" s="335"/>
      <c r="V13" s="49" t="s">
        <v>11</v>
      </c>
    </row>
    <row r="14" spans="1:36" ht="10.5" customHeight="1" x14ac:dyDescent="0.2">
      <c r="A14" s="350"/>
      <c r="B14" s="57" t="s">
        <v>132</v>
      </c>
      <c r="C14" s="57" t="s">
        <v>111</v>
      </c>
      <c r="D14" s="42" t="s">
        <v>133</v>
      </c>
      <c r="E14" s="42" t="s">
        <v>4</v>
      </c>
      <c r="F14" s="42" t="s">
        <v>112</v>
      </c>
      <c r="G14" s="354"/>
      <c r="H14" s="276"/>
      <c r="I14" s="41" t="s">
        <v>85</v>
      </c>
      <c r="J14" s="41" t="s">
        <v>167</v>
      </c>
      <c r="K14" s="42" t="s">
        <v>1</v>
      </c>
      <c r="L14" s="42" t="s">
        <v>86</v>
      </c>
      <c r="M14" s="356"/>
      <c r="N14" s="66"/>
      <c r="O14" s="359"/>
      <c r="P14" s="360"/>
      <c r="Q14" s="360"/>
      <c r="R14" s="100"/>
      <c r="S14" s="344"/>
      <c r="T14" s="13"/>
      <c r="U14" s="13"/>
      <c r="V14" s="50"/>
      <c r="Y14" s="14" t="s">
        <v>90</v>
      </c>
    </row>
    <row r="15" spans="1:36" ht="15" customHeight="1" x14ac:dyDescent="0.2">
      <c r="A15" s="148" t="str">
        <f>IF(L11=L12,"",L11)</f>
        <v/>
      </c>
      <c r="B15" s="26"/>
      <c r="C15" s="26"/>
      <c r="D15" s="26"/>
      <c r="E15" s="26"/>
      <c r="F15" s="26"/>
      <c r="G15" s="26"/>
      <c r="H15" s="26"/>
      <c r="I15" s="26"/>
      <c r="J15" s="26"/>
      <c r="K15" s="26"/>
      <c r="L15" s="26"/>
      <c r="M15" s="26"/>
      <c r="N15" s="26"/>
      <c r="O15" s="347" t="str">
        <f t="shared" ref="O15:O63" si="0">IF(A15&gt;$P$11-TIME(0,5,0),IF(A15&lt;$P$12,"LUNCH",""),"")</f>
        <v/>
      </c>
      <c r="P15" s="348"/>
      <c r="Q15" s="348"/>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t="str">
        <f t="shared" ref="A16:A63" si="4">IF(A15&gt;$L$12-TIME(0,20,0),"",IF(A15="","",A15+TIME(0,15,0)))</f>
        <v/>
      </c>
      <c r="B16" s="26"/>
      <c r="C16" s="26"/>
      <c r="D16" s="27"/>
      <c r="E16" s="27"/>
      <c r="F16" s="26"/>
      <c r="G16" s="26"/>
      <c r="H16" s="26"/>
      <c r="I16" s="27"/>
      <c r="J16" s="27"/>
      <c r="K16" s="27"/>
      <c r="L16" s="27"/>
      <c r="M16" s="27"/>
      <c r="N16" s="27"/>
      <c r="O16" s="347" t="str">
        <f t="shared" si="0"/>
        <v/>
      </c>
      <c r="P16" s="348"/>
      <c r="Q16" s="348"/>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t="str">
        <f t="shared" si="4"/>
        <v/>
      </c>
      <c r="B17" s="26"/>
      <c r="C17" s="26"/>
      <c r="D17" s="28"/>
      <c r="E17" s="28"/>
      <c r="F17" s="26"/>
      <c r="G17" s="26"/>
      <c r="H17" s="26"/>
      <c r="I17" s="28"/>
      <c r="J17" s="28"/>
      <c r="K17" s="28"/>
      <c r="L17" s="28"/>
      <c r="M17" s="28"/>
      <c r="N17" s="26"/>
      <c r="O17" s="347" t="str">
        <f t="shared" si="0"/>
        <v/>
      </c>
      <c r="P17" s="348"/>
      <c r="Q17" s="348"/>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t="str">
        <f t="shared" si="4"/>
        <v/>
      </c>
      <c r="B18" s="26"/>
      <c r="C18" s="26"/>
      <c r="D18" s="30"/>
      <c r="E18" s="28"/>
      <c r="F18" s="26"/>
      <c r="G18" s="26"/>
      <c r="H18" s="54"/>
      <c r="I18" s="30"/>
      <c r="J18" s="30"/>
      <c r="K18" s="30"/>
      <c r="L18" s="30"/>
      <c r="M18" s="30"/>
      <c r="N18" s="27"/>
      <c r="O18" s="347" t="str">
        <f t="shared" si="0"/>
        <v/>
      </c>
      <c r="P18" s="348"/>
      <c r="Q18" s="348"/>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t="str">
        <f t="shared" si="4"/>
        <v/>
      </c>
      <c r="B19" s="26"/>
      <c r="C19" s="26"/>
      <c r="D19" s="30"/>
      <c r="E19" s="28"/>
      <c r="F19" s="26"/>
      <c r="G19" s="26"/>
      <c r="H19" s="54"/>
      <c r="I19" s="30"/>
      <c r="J19" s="30"/>
      <c r="K19" s="30"/>
      <c r="L19" s="30"/>
      <c r="M19" s="30"/>
      <c r="N19" s="26"/>
      <c r="O19" s="347" t="str">
        <f t="shared" si="0"/>
        <v/>
      </c>
      <c r="P19" s="348"/>
      <c r="Q19" s="348"/>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t="str">
        <f t="shared" si="4"/>
        <v/>
      </c>
      <c r="B20" s="26"/>
      <c r="C20" s="26"/>
      <c r="D20" s="30"/>
      <c r="E20" s="28"/>
      <c r="F20" s="26"/>
      <c r="G20" s="26"/>
      <c r="H20" s="54"/>
      <c r="I20" s="30"/>
      <c r="J20" s="30"/>
      <c r="K20" s="30"/>
      <c r="L20" s="30"/>
      <c r="M20" s="30"/>
      <c r="N20" s="27"/>
      <c r="O20" s="347" t="str">
        <f t="shared" si="0"/>
        <v/>
      </c>
      <c r="P20" s="348"/>
      <c r="Q20" s="348"/>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t="str">
        <f t="shared" si="4"/>
        <v/>
      </c>
      <c r="B21" s="26"/>
      <c r="C21" s="26"/>
      <c r="D21" s="30"/>
      <c r="E21" s="28"/>
      <c r="F21" s="26"/>
      <c r="G21" s="26"/>
      <c r="H21" s="54"/>
      <c r="I21" s="30"/>
      <c r="J21" s="30"/>
      <c r="K21" s="30"/>
      <c r="L21" s="30"/>
      <c r="M21" s="30"/>
      <c r="N21" s="26"/>
      <c r="O21" s="347" t="str">
        <f t="shared" si="0"/>
        <v/>
      </c>
      <c r="P21" s="348"/>
      <c r="Q21" s="348"/>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t="str">
        <f t="shared" si="4"/>
        <v/>
      </c>
      <c r="B22" s="26"/>
      <c r="C22" s="26"/>
      <c r="D22" s="30"/>
      <c r="E22" s="28"/>
      <c r="F22" s="26"/>
      <c r="G22" s="26"/>
      <c r="H22" s="54"/>
      <c r="I22" s="30"/>
      <c r="J22" s="30"/>
      <c r="K22" s="30"/>
      <c r="L22" s="30"/>
      <c r="M22" s="30"/>
      <c r="N22" s="27"/>
      <c r="O22" s="347" t="str">
        <f t="shared" si="0"/>
        <v/>
      </c>
      <c r="P22" s="348"/>
      <c r="Q22" s="348"/>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t="str">
        <f t="shared" si="4"/>
        <v/>
      </c>
      <c r="B23" s="26"/>
      <c r="C23" s="26"/>
      <c r="D23" s="30"/>
      <c r="E23" s="28"/>
      <c r="F23" s="26"/>
      <c r="G23" s="26"/>
      <c r="H23" s="54"/>
      <c r="I23" s="30"/>
      <c r="J23" s="30"/>
      <c r="K23" s="30"/>
      <c r="L23" s="30"/>
      <c r="M23" s="30"/>
      <c r="N23" s="26"/>
      <c r="O23" s="347" t="str">
        <f t="shared" si="0"/>
        <v/>
      </c>
      <c r="P23" s="348"/>
      <c r="Q23" s="348"/>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t="str">
        <f t="shared" si="4"/>
        <v/>
      </c>
      <c r="B24" s="26"/>
      <c r="C24" s="26"/>
      <c r="D24" s="30"/>
      <c r="E24" s="28"/>
      <c r="F24" s="26"/>
      <c r="G24" s="26"/>
      <c r="H24" s="54"/>
      <c r="I24" s="30"/>
      <c r="J24" s="30"/>
      <c r="K24" s="30"/>
      <c r="L24" s="30"/>
      <c r="M24" s="30"/>
      <c r="N24" s="27"/>
      <c r="O24" s="347" t="str">
        <f t="shared" si="0"/>
        <v/>
      </c>
      <c r="P24" s="348"/>
      <c r="Q24" s="348"/>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t="str">
        <f t="shared" si="4"/>
        <v/>
      </c>
      <c r="B25" s="26"/>
      <c r="C25" s="26"/>
      <c r="D25" s="30"/>
      <c r="E25" s="28"/>
      <c r="F25" s="26"/>
      <c r="G25" s="26"/>
      <c r="H25" s="54"/>
      <c r="I25" s="30"/>
      <c r="J25" s="30"/>
      <c r="K25" s="30"/>
      <c r="L25" s="30"/>
      <c r="M25" s="30"/>
      <c r="N25" s="26"/>
      <c r="O25" s="347" t="str">
        <f t="shared" si="0"/>
        <v/>
      </c>
      <c r="P25" s="348"/>
      <c r="Q25" s="348"/>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t="str">
        <f t="shared" si="4"/>
        <v/>
      </c>
      <c r="B26" s="26"/>
      <c r="C26" s="26"/>
      <c r="D26" s="30"/>
      <c r="E26" s="28"/>
      <c r="F26" s="26"/>
      <c r="G26" s="26"/>
      <c r="H26" s="54"/>
      <c r="I26" s="30"/>
      <c r="J26" s="30"/>
      <c r="K26" s="30"/>
      <c r="L26" s="30"/>
      <c r="M26" s="30"/>
      <c r="N26" s="27"/>
      <c r="O26" s="347" t="str">
        <f t="shared" si="0"/>
        <v/>
      </c>
      <c r="P26" s="348"/>
      <c r="Q26" s="348"/>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t="str">
        <f t="shared" si="4"/>
        <v/>
      </c>
      <c r="B27" s="26"/>
      <c r="C27" s="26"/>
      <c r="D27" s="30"/>
      <c r="E27" s="28"/>
      <c r="F27" s="26"/>
      <c r="G27" s="26"/>
      <c r="H27" s="54"/>
      <c r="I27" s="30"/>
      <c r="J27" s="30"/>
      <c r="K27" s="30"/>
      <c r="L27" s="30"/>
      <c r="M27" s="30"/>
      <c r="N27" s="26"/>
      <c r="O27" s="347" t="str">
        <f t="shared" si="0"/>
        <v/>
      </c>
      <c r="P27" s="348"/>
      <c r="Q27" s="348"/>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t="str">
        <f t="shared" si="4"/>
        <v/>
      </c>
      <c r="B28" s="26"/>
      <c r="C28" s="26"/>
      <c r="D28" s="30"/>
      <c r="E28" s="28"/>
      <c r="F28" s="26"/>
      <c r="G28" s="30"/>
      <c r="H28" s="30"/>
      <c r="I28" s="30"/>
      <c r="J28" s="30"/>
      <c r="K28" s="30"/>
      <c r="L28" s="30"/>
      <c r="M28" s="30"/>
      <c r="N28" s="27"/>
      <c r="O28" s="347" t="str">
        <f t="shared" si="0"/>
        <v/>
      </c>
      <c r="P28" s="348"/>
      <c r="Q28" s="348"/>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t="str">
        <f t="shared" si="4"/>
        <v/>
      </c>
      <c r="B29" s="26"/>
      <c r="C29" s="26"/>
      <c r="D29" s="30"/>
      <c r="E29" s="28"/>
      <c r="F29" s="26"/>
      <c r="G29" s="30"/>
      <c r="H29" s="30"/>
      <c r="I29" s="30"/>
      <c r="J29" s="30"/>
      <c r="K29" s="30"/>
      <c r="L29" s="30"/>
      <c r="M29" s="30"/>
      <c r="N29" s="26"/>
      <c r="O29" s="347" t="str">
        <f t="shared" si="0"/>
        <v/>
      </c>
      <c r="P29" s="348"/>
      <c r="Q29" s="348"/>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t="str">
        <f t="shared" si="4"/>
        <v/>
      </c>
      <c r="B30" s="30"/>
      <c r="C30" s="26"/>
      <c r="D30" s="30"/>
      <c r="E30" s="28"/>
      <c r="F30" s="26"/>
      <c r="G30" s="30"/>
      <c r="H30" s="30"/>
      <c r="I30" s="30"/>
      <c r="J30" s="30"/>
      <c r="K30" s="30"/>
      <c r="L30" s="30"/>
      <c r="M30" s="30"/>
      <c r="N30" s="27"/>
      <c r="O30" s="347" t="str">
        <f t="shared" si="0"/>
        <v/>
      </c>
      <c r="P30" s="348"/>
      <c r="Q30" s="348"/>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t="str">
        <f t="shared" si="4"/>
        <v/>
      </c>
      <c r="B31" s="30"/>
      <c r="C31" s="26"/>
      <c r="D31" s="30"/>
      <c r="E31" s="28"/>
      <c r="F31" s="26"/>
      <c r="G31" s="30"/>
      <c r="H31" s="30"/>
      <c r="I31" s="30"/>
      <c r="J31" s="30"/>
      <c r="K31" s="30"/>
      <c r="L31" s="30"/>
      <c r="M31" s="30"/>
      <c r="N31" s="26"/>
      <c r="O31" s="347" t="str">
        <f t="shared" si="0"/>
        <v/>
      </c>
      <c r="P31" s="348"/>
      <c r="Q31" s="348"/>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t="str">
        <f t="shared" si="4"/>
        <v/>
      </c>
      <c r="B32" s="30"/>
      <c r="C32" s="26"/>
      <c r="D32" s="30"/>
      <c r="E32" s="28"/>
      <c r="F32" s="26"/>
      <c r="G32" s="30"/>
      <c r="H32" s="30"/>
      <c r="I32" s="30"/>
      <c r="J32" s="30"/>
      <c r="K32" s="30"/>
      <c r="L32" s="30"/>
      <c r="M32" s="30"/>
      <c r="N32" s="27"/>
      <c r="O32" s="347" t="str">
        <f t="shared" si="0"/>
        <v/>
      </c>
      <c r="P32" s="348"/>
      <c r="Q32" s="348"/>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t="str">
        <f t="shared" si="4"/>
        <v/>
      </c>
      <c r="B33" s="29"/>
      <c r="C33" s="26"/>
      <c r="D33" s="29"/>
      <c r="E33" s="28"/>
      <c r="F33" s="26"/>
      <c r="G33" s="29"/>
      <c r="H33" s="29"/>
      <c r="I33" s="29"/>
      <c r="J33" s="29"/>
      <c r="K33" s="29"/>
      <c r="L33" s="29"/>
      <c r="M33" s="29"/>
      <c r="N33" s="26"/>
      <c r="O33" s="347" t="str">
        <f t="shared" si="0"/>
        <v/>
      </c>
      <c r="P33" s="348"/>
      <c r="Q33" s="348"/>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t="str">
        <f t="shared" si="4"/>
        <v/>
      </c>
      <c r="B34" s="29"/>
      <c r="C34" s="26"/>
      <c r="D34" s="29"/>
      <c r="E34" s="28"/>
      <c r="F34" s="26"/>
      <c r="G34" s="29"/>
      <c r="H34" s="29"/>
      <c r="I34" s="29"/>
      <c r="J34" s="29"/>
      <c r="K34" s="29"/>
      <c r="L34" s="29"/>
      <c r="M34" s="29"/>
      <c r="N34" s="27"/>
      <c r="O34" s="347" t="str">
        <f t="shared" si="0"/>
        <v/>
      </c>
      <c r="P34" s="348"/>
      <c r="Q34" s="348"/>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t="str">
        <f t="shared" si="4"/>
        <v/>
      </c>
      <c r="B35" s="29"/>
      <c r="C35" s="26"/>
      <c r="D35" s="29"/>
      <c r="E35" s="28"/>
      <c r="F35" s="26"/>
      <c r="G35" s="29"/>
      <c r="H35" s="29"/>
      <c r="I35" s="29"/>
      <c r="J35" s="29"/>
      <c r="K35" s="29"/>
      <c r="L35" s="29"/>
      <c r="M35" s="29"/>
      <c r="N35" s="26"/>
      <c r="O35" s="347" t="str">
        <f t="shared" si="0"/>
        <v/>
      </c>
      <c r="P35" s="348"/>
      <c r="Q35" s="348"/>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t="str">
        <f t="shared" si="4"/>
        <v/>
      </c>
      <c r="B36" s="29"/>
      <c r="C36" s="26"/>
      <c r="D36" s="29"/>
      <c r="E36" s="28"/>
      <c r="F36" s="26"/>
      <c r="G36" s="29"/>
      <c r="H36" s="29"/>
      <c r="I36" s="29"/>
      <c r="J36" s="29"/>
      <c r="K36" s="29"/>
      <c r="L36" s="29"/>
      <c r="M36" s="29"/>
      <c r="N36" s="27"/>
      <c r="O36" s="347" t="str">
        <f t="shared" si="0"/>
        <v/>
      </c>
      <c r="P36" s="348"/>
      <c r="Q36" s="348"/>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t="str">
        <f t="shared" si="4"/>
        <v/>
      </c>
      <c r="B37" s="29"/>
      <c r="C37" s="26"/>
      <c r="D37" s="29"/>
      <c r="E37" s="28"/>
      <c r="F37" s="26"/>
      <c r="G37" s="29"/>
      <c r="H37" s="29"/>
      <c r="I37" s="29"/>
      <c r="J37" s="29"/>
      <c r="K37" s="29"/>
      <c r="L37" s="29"/>
      <c r="M37" s="29"/>
      <c r="N37" s="26"/>
      <c r="O37" s="347" t="str">
        <f t="shared" si="0"/>
        <v/>
      </c>
      <c r="P37" s="348"/>
      <c r="Q37" s="348"/>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t="str">
        <f t="shared" si="4"/>
        <v/>
      </c>
      <c r="B38" s="29"/>
      <c r="C38" s="26"/>
      <c r="D38" s="29"/>
      <c r="E38" s="28"/>
      <c r="F38" s="26"/>
      <c r="G38" s="29"/>
      <c r="H38" s="29"/>
      <c r="I38" s="29"/>
      <c r="J38" s="29"/>
      <c r="K38" s="29"/>
      <c r="L38" s="29"/>
      <c r="M38" s="29"/>
      <c r="N38" s="27"/>
      <c r="O38" s="347" t="str">
        <f t="shared" si="0"/>
        <v/>
      </c>
      <c r="P38" s="348"/>
      <c r="Q38" s="348"/>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t="str">
        <f t="shared" si="4"/>
        <v/>
      </c>
      <c r="B39" s="29"/>
      <c r="C39" s="26"/>
      <c r="D39" s="29"/>
      <c r="E39" s="28"/>
      <c r="F39" s="26"/>
      <c r="G39" s="29"/>
      <c r="H39" s="29"/>
      <c r="I39" s="29"/>
      <c r="J39" s="29"/>
      <c r="K39" s="29"/>
      <c r="L39" s="29"/>
      <c r="M39" s="29"/>
      <c r="N39" s="26"/>
      <c r="O39" s="347" t="str">
        <f t="shared" si="0"/>
        <v/>
      </c>
      <c r="P39" s="348"/>
      <c r="Q39" s="348"/>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t="str">
        <f t="shared" si="4"/>
        <v/>
      </c>
      <c r="B40" s="29"/>
      <c r="C40" s="26"/>
      <c r="D40" s="29"/>
      <c r="E40" s="28"/>
      <c r="F40" s="26"/>
      <c r="G40" s="29"/>
      <c r="H40" s="29"/>
      <c r="I40" s="29"/>
      <c r="J40" s="29"/>
      <c r="K40" s="29"/>
      <c r="L40" s="29"/>
      <c r="M40" s="29"/>
      <c r="N40" s="27"/>
      <c r="O40" s="347" t="str">
        <f t="shared" si="0"/>
        <v/>
      </c>
      <c r="P40" s="348"/>
      <c r="Q40" s="348"/>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t="str">
        <f t="shared" si="4"/>
        <v/>
      </c>
      <c r="B41" s="29"/>
      <c r="C41" s="26"/>
      <c r="D41" s="29"/>
      <c r="E41" s="28"/>
      <c r="F41" s="26"/>
      <c r="G41" s="29"/>
      <c r="H41" s="29"/>
      <c r="I41" s="29"/>
      <c r="J41" s="29"/>
      <c r="K41" s="29"/>
      <c r="L41" s="29"/>
      <c r="M41" s="29"/>
      <c r="N41" s="26"/>
      <c r="O41" s="347" t="str">
        <f t="shared" si="0"/>
        <v/>
      </c>
      <c r="P41" s="348"/>
      <c r="Q41" s="348"/>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t="str">
        <f t="shared" si="4"/>
        <v/>
      </c>
      <c r="B42" s="29"/>
      <c r="C42" s="26"/>
      <c r="D42" s="29"/>
      <c r="E42" s="28"/>
      <c r="F42" s="26"/>
      <c r="G42" s="29"/>
      <c r="H42" s="29"/>
      <c r="I42" s="29"/>
      <c r="J42" s="29"/>
      <c r="K42" s="29"/>
      <c r="L42" s="29"/>
      <c r="M42" s="29"/>
      <c r="N42" s="27"/>
      <c r="O42" s="347" t="str">
        <f t="shared" si="0"/>
        <v/>
      </c>
      <c r="P42" s="348"/>
      <c r="Q42" s="348"/>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t="str">
        <f t="shared" si="4"/>
        <v/>
      </c>
      <c r="B43" s="29"/>
      <c r="C43" s="26"/>
      <c r="D43" s="29"/>
      <c r="E43" s="28"/>
      <c r="F43" s="26"/>
      <c r="G43" s="29"/>
      <c r="H43" s="29"/>
      <c r="I43" s="29"/>
      <c r="J43" s="29"/>
      <c r="K43" s="29"/>
      <c r="L43" s="29"/>
      <c r="M43" s="29"/>
      <c r="N43" s="26"/>
      <c r="O43" s="347" t="str">
        <f t="shared" si="0"/>
        <v/>
      </c>
      <c r="P43" s="348"/>
      <c r="Q43" s="348"/>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t="str">
        <f t="shared" si="4"/>
        <v/>
      </c>
      <c r="B44" s="29"/>
      <c r="C44" s="26"/>
      <c r="D44" s="29"/>
      <c r="E44" s="28"/>
      <c r="F44" s="26"/>
      <c r="G44" s="29"/>
      <c r="H44" s="29"/>
      <c r="I44" s="29"/>
      <c r="J44" s="29"/>
      <c r="K44" s="29"/>
      <c r="L44" s="29"/>
      <c r="M44" s="29"/>
      <c r="N44" s="27"/>
      <c r="O44" s="347" t="str">
        <f t="shared" si="0"/>
        <v/>
      </c>
      <c r="P44" s="348"/>
      <c r="Q44" s="348"/>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t="str">
        <f t="shared" si="4"/>
        <v/>
      </c>
      <c r="B45" s="29"/>
      <c r="C45" s="26"/>
      <c r="D45" s="29"/>
      <c r="E45" s="28"/>
      <c r="F45" s="26"/>
      <c r="G45" s="29"/>
      <c r="H45" s="29"/>
      <c r="I45" s="29"/>
      <c r="J45" s="29"/>
      <c r="K45" s="29"/>
      <c r="L45" s="29"/>
      <c r="M45" s="29"/>
      <c r="N45" s="26"/>
      <c r="O45" s="347" t="str">
        <f t="shared" si="0"/>
        <v/>
      </c>
      <c r="P45" s="348"/>
      <c r="Q45" s="348"/>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t="str">
        <f t="shared" si="4"/>
        <v/>
      </c>
      <c r="B46" s="29"/>
      <c r="C46" s="26"/>
      <c r="D46" s="29"/>
      <c r="E46" s="28"/>
      <c r="F46" s="26"/>
      <c r="G46" s="29"/>
      <c r="H46" s="29"/>
      <c r="I46" s="29"/>
      <c r="J46" s="29"/>
      <c r="K46" s="29"/>
      <c r="L46" s="29"/>
      <c r="M46" s="29"/>
      <c r="N46" s="27"/>
      <c r="O46" s="347" t="str">
        <f t="shared" si="0"/>
        <v/>
      </c>
      <c r="P46" s="348"/>
      <c r="Q46" s="348"/>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t="str">
        <f t="shared" si="4"/>
        <v/>
      </c>
      <c r="B47" s="29"/>
      <c r="C47" s="26"/>
      <c r="D47" s="29"/>
      <c r="E47" s="28"/>
      <c r="F47" s="26"/>
      <c r="G47" s="29"/>
      <c r="H47" s="29"/>
      <c r="I47" s="29"/>
      <c r="J47" s="29"/>
      <c r="K47" s="29"/>
      <c r="L47" s="29"/>
      <c r="M47" s="29"/>
      <c r="N47" s="27"/>
      <c r="O47" s="347" t="str">
        <f t="shared" si="0"/>
        <v/>
      </c>
      <c r="P47" s="348"/>
      <c r="Q47" s="348"/>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t="str">
        <f t="shared" si="4"/>
        <v/>
      </c>
      <c r="B48" s="29"/>
      <c r="C48" s="26"/>
      <c r="D48" s="29"/>
      <c r="E48" s="28"/>
      <c r="F48" s="26"/>
      <c r="G48" s="29"/>
      <c r="H48" s="29"/>
      <c r="I48" s="29"/>
      <c r="J48" s="29"/>
      <c r="K48" s="29"/>
      <c r="L48" s="29"/>
      <c r="M48" s="29"/>
      <c r="N48" s="26"/>
      <c r="O48" s="347" t="str">
        <f t="shared" si="0"/>
        <v/>
      </c>
      <c r="P48" s="348"/>
      <c r="Q48" s="348"/>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t="str">
        <f t="shared" si="4"/>
        <v/>
      </c>
      <c r="B49" s="29"/>
      <c r="C49" s="26"/>
      <c r="D49" s="29"/>
      <c r="E49" s="28"/>
      <c r="F49" s="26"/>
      <c r="G49" s="29"/>
      <c r="H49" s="29"/>
      <c r="I49" s="29"/>
      <c r="J49" s="29"/>
      <c r="K49" s="29"/>
      <c r="L49" s="29"/>
      <c r="M49" s="29"/>
      <c r="N49" s="27"/>
      <c r="O49" s="347" t="str">
        <f t="shared" si="0"/>
        <v/>
      </c>
      <c r="P49" s="348"/>
      <c r="Q49" s="348"/>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t="str">
        <f t="shared" si="4"/>
        <v/>
      </c>
      <c r="B50" s="29"/>
      <c r="C50" s="26"/>
      <c r="D50" s="29"/>
      <c r="E50" s="28"/>
      <c r="F50" s="26"/>
      <c r="G50" s="29"/>
      <c r="H50" s="29"/>
      <c r="I50" s="29"/>
      <c r="J50" s="29"/>
      <c r="K50" s="29"/>
      <c r="L50" s="29"/>
      <c r="M50" s="29"/>
      <c r="N50" s="26"/>
      <c r="O50" s="347" t="str">
        <f t="shared" si="0"/>
        <v/>
      </c>
      <c r="P50" s="348"/>
      <c r="Q50" s="348"/>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347" t="str">
        <f t="shared" si="0"/>
        <v/>
      </c>
      <c r="P51" s="348"/>
      <c r="Q51" s="348"/>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347" t="str">
        <f t="shared" si="0"/>
        <v/>
      </c>
      <c r="P52" s="348"/>
      <c r="Q52" s="348"/>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347" t="str">
        <f t="shared" si="0"/>
        <v/>
      </c>
      <c r="P53" s="348"/>
      <c r="Q53" s="348"/>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347" t="str">
        <f t="shared" si="0"/>
        <v/>
      </c>
      <c r="P54" s="348"/>
      <c r="Q54" s="348"/>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347" t="str">
        <f t="shared" si="0"/>
        <v/>
      </c>
      <c r="P55" s="348"/>
      <c r="Q55" s="348"/>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347" t="str">
        <f t="shared" si="0"/>
        <v/>
      </c>
      <c r="P56" s="348"/>
      <c r="Q56" s="348"/>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347" t="str">
        <f t="shared" si="0"/>
        <v/>
      </c>
      <c r="P57" s="348"/>
      <c r="Q57" s="348"/>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347" t="str">
        <f t="shared" si="0"/>
        <v/>
      </c>
      <c r="P58" s="348"/>
      <c r="Q58" s="348"/>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347" t="str">
        <f t="shared" si="0"/>
        <v/>
      </c>
      <c r="P59" s="348"/>
      <c r="Q59" s="348"/>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347" t="str">
        <f t="shared" si="0"/>
        <v/>
      </c>
      <c r="P60" s="348"/>
      <c r="Q60" s="348"/>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347" t="str">
        <f t="shared" si="0"/>
        <v/>
      </c>
      <c r="P61" s="348"/>
      <c r="Q61" s="348"/>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347" t="str">
        <f t="shared" si="0"/>
        <v/>
      </c>
      <c r="P62" s="348"/>
      <c r="Q62" s="348"/>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347" t="str">
        <f t="shared" si="0"/>
        <v/>
      </c>
      <c r="P63" s="348"/>
      <c r="Q63" s="348"/>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280">
        <f t="shared" si="7"/>
        <v>0</v>
      </c>
      <c r="O64" s="365"/>
      <c r="P64" s="366"/>
      <c r="Q64" s="366"/>
      <c r="R64" s="145"/>
      <c r="S64" s="147">
        <f>SUM(B64:P64)</f>
        <v>0</v>
      </c>
      <c r="T64" s="13"/>
      <c r="U64" s="13"/>
      <c r="V64" s="52"/>
      <c r="W64" s="14"/>
      <c r="X64" s="14">
        <f>COUNTIF(X15:X63,TRUE)</f>
        <v>0</v>
      </c>
      <c r="AB64" s="14">
        <f>SUBTOTAL(9,AB15:AB63)</f>
        <v>0</v>
      </c>
    </row>
    <row r="65" spans="1:34" s="273"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f>IF($Y$16=TRUE,IF($G$11="All-Day PTO",$X$64*15,SUMIF($X$15:$X$63,"TRUE",J15:J63)),SUMIF($X$15:$X$63,"TRUE",J15:J63))</f>
        <v>0</v>
      </c>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273"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f>J64-J65</f>
        <v>0</v>
      </c>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273" customFormat="1" ht="19.350000000000001" customHeight="1" x14ac:dyDescent="0.2">
      <c r="A67" s="367"/>
      <c r="B67" s="368"/>
      <c r="C67" s="368"/>
      <c r="D67" s="368"/>
      <c r="E67" s="368"/>
      <c r="F67" s="368"/>
      <c r="G67" s="368"/>
      <c r="H67" s="368"/>
      <c r="I67" s="368"/>
      <c r="J67" s="368"/>
      <c r="K67" s="368"/>
      <c r="L67" s="368"/>
      <c r="M67" s="368"/>
      <c r="N67" s="368"/>
      <c r="O67" s="368"/>
      <c r="P67" s="368"/>
      <c r="Q67" s="368"/>
      <c r="R67" s="368"/>
      <c r="S67" s="368"/>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281"/>
      <c r="N68" s="369"/>
      <c r="O68" s="369"/>
      <c r="P68" s="369"/>
      <c r="Q68" s="369"/>
      <c r="R68" s="281"/>
      <c r="S68" s="281"/>
      <c r="T68" s="58"/>
      <c r="U68" s="13"/>
      <c r="V68" s="13"/>
      <c r="W68" s="14"/>
      <c r="Z68" s="14"/>
      <c r="AH68" s="13"/>
    </row>
    <row r="69" spans="1:34" s="273" customFormat="1" ht="17.100000000000001" customHeight="1" x14ac:dyDescent="0.2">
      <c r="A69" s="361"/>
      <c r="B69" s="362"/>
      <c r="C69" s="362"/>
      <c r="D69" s="362"/>
      <c r="E69" s="362"/>
      <c r="F69" s="362"/>
      <c r="G69" s="362"/>
      <c r="H69" s="362"/>
      <c r="I69" s="278"/>
      <c r="J69" s="278"/>
      <c r="K69" s="277"/>
      <c r="L69" s="139"/>
      <c r="M69" s="190"/>
      <c r="N69" s="363"/>
      <c r="O69" s="364"/>
      <c r="P69" s="364"/>
      <c r="Q69" s="364"/>
      <c r="R69" s="279"/>
      <c r="S69" s="361"/>
      <c r="T69" s="361"/>
      <c r="U69" s="109"/>
      <c r="V69" s="13"/>
      <c r="W69" s="112"/>
      <c r="X69" s="112"/>
      <c r="Y69" s="112"/>
      <c r="Z69" s="109"/>
      <c r="AA69" s="112"/>
      <c r="AB69" s="112"/>
      <c r="AC69" s="109"/>
      <c r="AD69" s="109"/>
      <c r="AE69" s="109"/>
      <c r="AF69" s="109"/>
      <c r="AG69" s="109"/>
    </row>
    <row r="70" spans="1:34" s="273" customFormat="1" ht="30" customHeight="1" x14ac:dyDescent="0.2">
      <c r="A70" s="370"/>
      <c r="B70" s="370"/>
      <c r="C70" s="370"/>
      <c r="D70" s="370"/>
      <c r="E70" s="370"/>
      <c r="F70" s="370"/>
      <c r="G70" s="370"/>
      <c r="H70" s="370"/>
      <c r="I70" s="370"/>
      <c r="J70" s="370"/>
      <c r="K70" s="370"/>
      <c r="L70" s="370"/>
      <c r="M70" s="370"/>
      <c r="N70" s="370"/>
      <c r="O70" s="370"/>
      <c r="P70" s="370"/>
      <c r="Q70" s="370"/>
      <c r="R70" s="370"/>
      <c r="S70" s="370"/>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281"/>
      <c r="N71" s="369"/>
      <c r="O71" s="369"/>
      <c r="P71" s="369"/>
      <c r="Q71" s="369"/>
      <c r="R71" s="281"/>
      <c r="S71" s="281"/>
      <c r="T71" s="58"/>
      <c r="U71" s="13"/>
      <c r="V71" s="13"/>
      <c r="W71" s="14"/>
    </row>
    <row r="72" spans="1:34" s="273" customFormat="1" ht="16.5" customHeight="1" x14ac:dyDescent="0.2">
      <c r="A72" s="363"/>
      <c r="B72" s="363"/>
      <c r="C72" s="363"/>
      <c r="D72" s="363"/>
      <c r="E72" s="363"/>
      <c r="F72" s="363"/>
      <c r="G72" s="363"/>
      <c r="H72" s="363"/>
      <c r="I72" s="278"/>
      <c r="J72" s="278"/>
      <c r="K72" s="277"/>
      <c r="L72" s="139"/>
      <c r="M72" s="190"/>
      <c r="N72" s="363"/>
      <c r="O72" s="364"/>
      <c r="P72" s="364"/>
      <c r="Q72" s="364"/>
      <c r="R72" s="279"/>
      <c r="S72" s="371"/>
      <c r="T72" s="371"/>
      <c r="U72" s="109"/>
      <c r="V72" s="13"/>
      <c r="W72" s="112"/>
      <c r="X72" s="112"/>
      <c r="Y72" s="112"/>
      <c r="Z72" s="109"/>
      <c r="AA72" s="112"/>
      <c r="AB72" s="112"/>
      <c r="AC72" s="109"/>
      <c r="AD72" s="109"/>
      <c r="AE72" s="109"/>
      <c r="AF72" s="109"/>
      <c r="AG72" s="109"/>
    </row>
    <row r="73" spans="1:34" ht="30" customHeight="1" x14ac:dyDescent="0.2">
      <c r="A73" s="13"/>
      <c r="B73" s="281"/>
      <c r="C73" s="281"/>
      <c r="D73" s="281"/>
      <c r="E73" s="281"/>
      <c r="F73" s="281"/>
      <c r="G73" s="281"/>
      <c r="H73" s="281"/>
      <c r="I73" s="281"/>
      <c r="J73" s="281"/>
      <c r="K73" s="281" t="s">
        <v>90</v>
      </c>
      <c r="L73" s="281"/>
      <c r="M73" s="281"/>
      <c r="N73" s="281"/>
      <c r="O73" s="281"/>
      <c r="P73" s="281"/>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L121" s="39"/>
      <c r="M121" s="198"/>
      <c r="N121" s="39"/>
      <c r="O121" s="39"/>
      <c r="P121" s="39"/>
      <c r="Q121" s="14"/>
      <c r="R121" s="14"/>
      <c r="S121" s="14"/>
      <c r="T121" s="14"/>
      <c r="U121" s="14"/>
      <c r="V121" s="13"/>
      <c r="W121" s="14"/>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4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odcArmplVanZy/S+wt2EBG9ioLWbringkZ5sekPEvewJO6Q9upozjYp1RTEHHOOi73uAuPX63Ow8FRnaxVgPRQ==" saltValue="54CF5of//hnZXK8Q7OKJxA==" spinCount="100000" sheet="1" objects="1" scenarios="1"/>
  <autoFilter ref="A15:A280" xr:uid="{00000000-0009-0000-0000-000002000000}">
    <filterColumn colId="0" hiddenButton="1">
      <filters blank="1"/>
    </filterColumn>
  </autoFilter>
  <dataConsolidate/>
  <mergeCells count="93">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 ref="S8:U9"/>
    <mergeCell ref="A11:F12"/>
    <mergeCell ref="G11:H12"/>
    <mergeCell ref="L11:M11"/>
    <mergeCell ref="N11:O11"/>
    <mergeCell ref="Q11:S11"/>
    <mergeCell ref="T11:U13"/>
    <mergeCell ref="L12:M12"/>
    <mergeCell ref="N12:O12"/>
    <mergeCell ref="Q12:S12"/>
    <mergeCell ref="S13:S14"/>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O16:O25 O28:O63">
    <cfRule type="expression" dxfId="75" priority="9">
      <formula>$AA16="TRUE"</formula>
    </cfRule>
  </conditionalFormatting>
  <conditionalFormatting sqref="O15">
    <cfRule type="expression" dxfId="74" priority="12">
      <formula>$AA15="TRUE"</formula>
    </cfRule>
  </conditionalFormatting>
  <conditionalFormatting sqref="O27">
    <cfRule type="expression" dxfId="73" priority="11">
      <formula>$AA27="TRUE"</formula>
    </cfRule>
  </conditionalFormatting>
  <conditionalFormatting sqref="O26">
    <cfRule type="expression" dxfId="72" priority="10">
      <formula>$AA26="TRUE"</formula>
    </cfRule>
  </conditionalFormatting>
  <conditionalFormatting sqref="L7:O7">
    <cfRule type="expression" dxfId="71" priority="6">
      <formula>OR($L$6=0,$L$6="",$L$6="Child Support Commissioner",$L$6="Attorney",$L$6="Clerk",$L$6="Courtroom Bailiff",$L$6="Court Reporter",$L$6="Court Interpreter",$L$6="Judicial Secretary",$L$6="Manager/Supervisor")</formula>
    </cfRule>
    <cfRule type="expression" dxfId="70" priority="7">
      <formula>$L$6="Other (please specify below)"</formula>
    </cfRule>
  </conditionalFormatting>
  <conditionalFormatting sqref="A17:S17">
    <cfRule type="expression" dxfId="69" priority="27">
      <formula>$X$17=TRUE</formula>
    </cfRule>
  </conditionalFormatting>
  <conditionalFormatting sqref="A63:S63">
    <cfRule type="expression" dxfId="68" priority="26">
      <formula>$X$63=TRUE</formula>
    </cfRule>
  </conditionalFormatting>
  <conditionalFormatting sqref="A62:S62">
    <cfRule type="expression" dxfId="67" priority="18">
      <formula>$X$62=TRUE</formula>
    </cfRule>
  </conditionalFormatting>
  <conditionalFormatting sqref="A61:S61">
    <cfRule type="expression" dxfId="66" priority="20">
      <formula>$X$61=TRUE</formula>
    </cfRule>
  </conditionalFormatting>
  <conditionalFormatting sqref="A60:S60">
    <cfRule type="expression" dxfId="65" priority="24">
      <formula>$X$60=TRUE</formula>
    </cfRule>
  </conditionalFormatting>
  <conditionalFormatting sqref="A59:S59">
    <cfRule type="expression" dxfId="64" priority="23">
      <formula>$X$59=TRUE</formula>
    </cfRule>
  </conditionalFormatting>
  <conditionalFormatting sqref="A58:S58">
    <cfRule type="expression" dxfId="63" priority="21">
      <formula>$X$58=TRUE</formula>
    </cfRule>
  </conditionalFormatting>
  <conditionalFormatting sqref="A57:S57">
    <cfRule type="expression" dxfId="62" priority="13">
      <formula>$X$57=TRUE</formula>
    </cfRule>
  </conditionalFormatting>
  <conditionalFormatting sqref="A56:S56">
    <cfRule type="expression" dxfId="61" priority="14">
      <formula>$X$56=TRUE</formula>
    </cfRule>
  </conditionalFormatting>
  <conditionalFormatting sqref="A55:S55">
    <cfRule type="expression" dxfId="60" priority="15">
      <formula>$X$55=TRUE</formula>
    </cfRule>
  </conditionalFormatting>
  <conditionalFormatting sqref="A54:S54">
    <cfRule type="expression" dxfId="59" priority="16">
      <formula>$X$54=TRUE</formula>
    </cfRule>
  </conditionalFormatting>
  <conditionalFormatting sqref="A53:S53">
    <cfRule type="expression" dxfId="58" priority="17">
      <formula>$X$53=TRUE</formula>
    </cfRule>
  </conditionalFormatting>
  <conditionalFormatting sqref="A52:S52">
    <cfRule type="expression" dxfId="57" priority="22">
      <formula>$X$52=TRUE</formula>
    </cfRule>
  </conditionalFormatting>
  <conditionalFormatting sqref="A51:S51">
    <cfRule type="expression" dxfId="56" priority="36">
      <formula>$X$51=TRUE</formula>
    </cfRule>
  </conditionalFormatting>
  <conditionalFormatting sqref="A50:S50">
    <cfRule type="expression" dxfId="55" priority="25">
      <formula>$X$50=TRUE</formula>
    </cfRule>
  </conditionalFormatting>
  <conditionalFormatting sqref="A49:S49">
    <cfRule type="expression" dxfId="54" priority="28">
      <formula>$X$49=TRUE</formula>
    </cfRule>
  </conditionalFormatting>
  <conditionalFormatting sqref="A48:S48">
    <cfRule type="expression" dxfId="53" priority="29">
      <formula>$X$48=TRUE</formula>
    </cfRule>
  </conditionalFormatting>
  <conditionalFormatting sqref="A47:S47">
    <cfRule type="expression" dxfId="52" priority="30">
      <formula>$X$47=TRUE</formula>
    </cfRule>
  </conditionalFormatting>
  <conditionalFormatting sqref="A46:S46">
    <cfRule type="expression" dxfId="51" priority="31">
      <formula>$X$46=TRUE</formula>
    </cfRule>
  </conditionalFormatting>
  <conditionalFormatting sqref="A45:S45">
    <cfRule type="expression" dxfId="50" priority="32">
      <formula>$X$45=TRUE</formula>
    </cfRule>
  </conditionalFormatting>
  <conditionalFormatting sqref="A44:S44">
    <cfRule type="expression" dxfId="49" priority="33">
      <formula>$X$44=TRUE</formula>
    </cfRule>
  </conditionalFormatting>
  <conditionalFormatting sqref="A43:S43">
    <cfRule type="expression" dxfId="48" priority="34">
      <formula>$X$43=TRUE</formula>
    </cfRule>
  </conditionalFormatting>
  <conditionalFormatting sqref="A42:S42">
    <cfRule type="expression" dxfId="47" priority="35">
      <formula>$X$42=TRUE</formula>
    </cfRule>
  </conditionalFormatting>
  <conditionalFormatting sqref="A41:S41">
    <cfRule type="expression" dxfId="46" priority="42">
      <formula>$X$41=TRUE</formula>
    </cfRule>
  </conditionalFormatting>
  <conditionalFormatting sqref="A40:S40">
    <cfRule type="expression" dxfId="45" priority="44">
      <formula>$X$40=TRUE</formula>
    </cfRule>
  </conditionalFormatting>
  <conditionalFormatting sqref="A39:S39">
    <cfRule type="expression" dxfId="44" priority="43">
      <formula>$X$39=TRUE</formula>
    </cfRule>
  </conditionalFormatting>
  <conditionalFormatting sqref="A32:S32">
    <cfRule type="expression" dxfId="43" priority="54">
      <formula>$X$32=TRUE</formula>
    </cfRule>
  </conditionalFormatting>
  <conditionalFormatting sqref="A33:S33">
    <cfRule type="expression" dxfId="42" priority="55">
      <formula>$X$33=TRUE</formula>
    </cfRule>
  </conditionalFormatting>
  <conditionalFormatting sqref="A34:S34">
    <cfRule type="expression" dxfId="41" priority="57">
      <formula>$X$34=TRUE</formula>
    </cfRule>
  </conditionalFormatting>
  <conditionalFormatting sqref="A36:S36">
    <cfRule type="expression" dxfId="40" priority="59">
      <formula>$X$36=TRUE</formula>
    </cfRule>
  </conditionalFormatting>
  <conditionalFormatting sqref="A37:S37">
    <cfRule type="expression" dxfId="39" priority="56">
      <formula>$X$37=TRUE</formula>
    </cfRule>
  </conditionalFormatting>
  <conditionalFormatting sqref="A38:S38">
    <cfRule type="expression" dxfId="38" priority="60">
      <formula>$X$38=TRUE</formula>
    </cfRule>
  </conditionalFormatting>
  <conditionalFormatting sqref="A16:S16">
    <cfRule type="expression" dxfId="37" priority="19">
      <formula>$X$16=TRUE</formula>
    </cfRule>
  </conditionalFormatting>
  <conditionalFormatting sqref="A35:S35">
    <cfRule type="expression" dxfId="36" priority="61">
      <formula>$X$35=TRUE</formula>
    </cfRule>
  </conditionalFormatting>
  <conditionalFormatting sqref="A15:S15">
    <cfRule type="expression" dxfId="35" priority="37">
      <formula>$X$15=TRUE</formula>
    </cfRule>
  </conditionalFormatting>
  <conditionalFormatting sqref="A18:S18">
    <cfRule type="expression" dxfId="34" priority="45">
      <formula>$X$18=TRUE</formula>
    </cfRule>
  </conditionalFormatting>
  <conditionalFormatting sqref="A19:S19">
    <cfRule type="expression" dxfId="33" priority="50">
      <formula>$X$19=TRUE</formula>
    </cfRule>
  </conditionalFormatting>
  <conditionalFormatting sqref="A22:S22">
    <cfRule type="expression" dxfId="32" priority="48">
      <formula>$X$22=TRUE</formula>
    </cfRule>
  </conditionalFormatting>
  <conditionalFormatting sqref="A23:S23">
    <cfRule type="expression" dxfId="31" priority="51">
      <formula>$X$23=TRUE</formula>
    </cfRule>
  </conditionalFormatting>
  <conditionalFormatting sqref="A24:S24">
    <cfRule type="expression" dxfId="30" priority="52">
      <formula>$X$24=TRUE</formula>
    </cfRule>
  </conditionalFormatting>
  <conditionalFormatting sqref="A25:S25">
    <cfRule type="expression" dxfId="29" priority="53">
      <formula>$X$25=TRUE</formula>
    </cfRule>
  </conditionalFormatting>
  <conditionalFormatting sqref="A26:S26">
    <cfRule type="expression" dxfId="28" priority="41">
      <formula>$X$26=TRUE</formula>
    </cfRule>
  </conditionalFormatting>
  <conditionalFormatting sqref="A27:S27">
    <cfRule type="expression" dxfId="27" priority="40">
      <formula>$X$27=TRUE</formula>
    </cfRule>
  </conditionalFormatting>
  <conditionalFormatting sqref="A28:S28">
    <cfRule type="expression" dxfId="26" priority="49">
      <formula>$X$28=TRUE</formula>
    </cfRule>
  </conditionalFormatting>
  <conditionalFormatting sqref="A30:S30">
    <cfRule type="expression" dxfId="25" priority="58">
      <formula>$X$30=TRUE</formula>
    </cfRule>
  </conditionalFormatting>
  <conditionalFormatting sqref="A31:S31">
    <cfRule type="expression" dxfId="24" priority="38">
      <formula>$X$31=TRUE</formula>
    </cfRule>
  </conditionalFormatting>
  <conditionalFormatting sqref="A29:S29">
    <cfRule type="expression" dxfId="23" priority="39">
      <formula>$X$29=TRUE</formula>
    </cfRule>
  </conditionalFormatting>
  <conditionalFormatting sqref="S15:S63">
    <cfRule type="expression" dxfId="22" priority="8">
      <formula>SUM(B15:M15)&gt;15</formula>
    </cfRule>
  </conditionalFormatting>
  <conditionalFormatting sqref="A20:S20">
    <cfRule type="expression" dxfId="21" priority="46">
      <formula>$X$20=TRUE</formula>
    </cfRule>
  </conditionalFormatting>
  <conditionalFormatting sqref="A21:S21">
    <cfRule type="expression" dxfId="20" priority="47">
      <formula>$X$21=TRUE</formula>
    </cfRule>
  </conditionalFormatting>
  <conditionalFormatting sqref="A15:S63">
    <cfRule type="expression" dxfId="19" priority="62">
      <formula>$O15="LUNCH"</formula>
    </cfRule>
  </conditionalFormatting>
  <conditionalFormatting sqref="G15:G64">
    <cfRule type="expression" dxfId="18" priority="5">
      <formula>AND($Y$16=TRUE,$G$11="All-Day Non IV-D Services")</formula>
    </cfRule>
  </conditionalFormatting>
  <conditionalFormatting sqref="J15:J64">
    <cfRule type="expression" dxfId="17" priority="4">
      <formula>AND($Y$16=TRUE,$G$11="All-Day ATO")</formula>
    </cfRule>
  </conditionalFormatting>
  <conditionalFormatting sqref="K15:K64">
    <cfRule type="expression" dxfId="16" priority="3">
      <formula>AND($Y$16=TRUE,$G$11="All-Day Sick")</formula>
    </cfRule>
  </conditionalFormatting>
  <conditionalFormatting sqref="L15:L64">
    <cfRule type="expression" dxfId="15" priority="2">
      <formula>AND($Y$16=TRUE,$G$11="All-Day VTO")</formula>
    </cfRule>
  </conditionalFormatting>
  <conditionalFormatting sqref="I15:I64">
    <cfRule type="expression" dxfId="14" priority="1">
      <formula>AND($Y$16=TRUE,$G$11="All-Day PTO")</formula>
    </cfRule>
  </conditionalFormatting>
  <dataValidations count="29">
    <dataValidation allowBlank="1" showInputMessage="1" showErrorMessage="1" prompt="Administrative time off paid by the court, such as for judicial holidays." sqref="J14" xr:uid="{E73999D6-3AD2-401E-A839-D60B3A18FC3D}"/>
    <dataValidation type="list" allowBlank="1" showInputMessage="1" showErrorMessage="1" sqref="G11:H12" xr:uid="{5236066F-B24D-46E1-A062-909F766FDE4B}">
      <formula1>$S$122:$S$127</formula1>
    </dataValidation>
    <dataValidation allowBlank="1" sqref="D7:G7" xr:uid="{73515383-CADE-4834-BF7D-1C9F3B6E56C6}"/>
    <dataValidation allowBlank="1" showInputMessage="1" showErrorMessage="1" prompt="Schedule start time determined by the time entered in cell G2" sqref="A15" xr:uid="{C2F1FD9A-E44E-4113-9AF2-291568D21B8E}"/>
    <dataValidation allowBlank="1" prompt="ENTER today's date." sqref="A7" xr:uid="{4D7171AC-CCE1-4FAB-8656-BE409BB47C83}"/>
    <dataValidation allowBlank="1" showInputMessage="1" showErrorMessage="1" prompt="Navigation link to Class List worksheet" sqref="Q12:R12" xr:uid="{A6B41B82-A6B4-40A9-B08D-61BE3E6E1601}"/>
    <dataValidation allowBlank="1" showInputMessage="1" showErrorMessage="1" prompt="ENTER time used whether Paid Time Off or Voluntary Time Off.  " sqref="I13:J13" xr:uid="{9DC191E2-DA0B-42E4-8857-22305E986842}"/>
    <dataValidation allowBlank="1" showInputMessage="1" showErrorMessage="1" prompt="ENTER additional info, as needed. " sqref="O13" xr:uid="{57C9CC1C-11E3-4594-936B-58A5B6A3A79E}"/>
    <dataValidation allowBlank="1" showInputMessage="1" showErrorMessage="1" prompt="15 mins MAX." sqref="S13" xr:uid="{CE9D9276-A79E-4BDC-AA72-E135A4F037B6}"/>
    <dataValidation allowBlank="1" showInputMessage="1" showErrorMessage="1" prompt="ENTER time spent on IV-D service(s). See TYPE KEY above for reference. " sqref="B13:C13 F13" xr:uid="{68555C52-B612-4BB8-BE3B-446604B90292}"/>
    <dataValidation allowBlank="1" showInputMessage="1" showErrorMessage="1" prompt="ERROR message if less/more than 15 mins. " sqref="V13" xr:uid="{AA08704E-9A13-48DC-83B9-5263C505D61E}"/>
    <dataValidation allowBlank="1" showInputMessage="1" showErrorMessage="1" prompt="ENTER end time. " sqref="L12 P12" xr:uid="{9B349904-2A8F-4AAE-8963-909612391C02}"/>
    <dataValidation allowBlank="1" showErrorMessage="1" prompt="ENTER time spent on overtime. Overtime needs prior approval from AB 1058 program manager.  " sqref="N13" xr:uid="{AEC6D076-202D-4494-A9EF-E61949229D5B}"/>
    <dataValidation allowBlank="1" showErrorMessage="1" prompt="Select your COUNTY from the drop-down list." sqref="H6:K6" xr:uid="{5B26052A-2B71-4882-928D-19BBAF956C51}"/>
    <dataValidation allowBlank="1" showInputMessage="1" showErrorMessage="1" prompt="Work performed during a hearing in a IV-D case related to child support, spousal support, parentage, health insurance or license release." sqref="B14:C14" xr:uid="{FF31F87B-EE19-4340-829E-8896D59969BB}"/>
    <dataValidation allowBlank="1" showInputMessage="1" showErrorMessage="1" prompt="Work done before and after a hearing and other work connected to a IV-D case related to child support, spousal support, parentage, health insurance or license release." sqref="D14" xr:uid="{DF4D8AA4-401C-4AED-9665-B46FBA36666A}"/>
    <dataValidation allowBlank="1" showInputMessage="1" showErrorMessage="1" prompt="Administrative work related to IV-D issues, such as tracking time." sqref="E14" xr:uid="{F5114C5D-5D9E-4E92-A20C-2430ACA268CD}"/>
    <dataValidation allowBlank="1" showInputMessage="1" showErrorMessage="1" prompt="Training related to IV-D issues, such as the annual AB 1058 conference." sqref="F14" xr:uid="{EB33A0C5-0AFA-45A9-A7F7-1CA1A93E198B}"/>
    <dataValidation allowBlank="1" showInputMessage="1" showErrorMessage="1" prompt="All other self-help assistance with non-IV-D issues, such as: Family Law (custody, visitation, divorce, etc.); Restraining Orders; Small Claims info; Civil name-change; Landlord-Tenant, etc." sqref="G13" xr:uid="{5822FE36-32F8-42E3-87F1-9D4442FC1662}"/>
    <dataValidation allowBlank="1" showInputMessage="1" showErrorMessage="1" prompt="Time off paid by the court, such as vacation, personal or floating holiday, jury duty, military leave, etc." sqref="I14" xr:uid="{461AC47C-D22B-40ED-AACE-A699171FC3A8}"/>
    <dataValidation allowBlank="1" showInputMessage="1" showErrorMessage="1" prompt="Personal or family sick leave." sqref="K14" xr:uid="{81B3B82A-D5B0-4068-9E17-739F72957CCF}"/>
    <dataValidation allowBlank="1" showInputMessage="1" showErrorMessage="1" prompt="Unpaid time off, such as work furlough." sqref="L14" xr:uid="{B4DBE883-FD4B-4C9C-B58D-E384E92BBB1F}"/>
    <dataValidation allowBlank="1" showInputMessage="1" showErrorMessage="1" prompt="Only include paid break time (i.e. 15-minute breaks); do not include your lunch break if you are not paid for this time." sqref="M13" xr:uid="{68682CDE-5964-49D1-9048-CC76DB0BB3DA}"/>
    <dataValidation allowBlank="1" showInputMessage="1" showErrorMessage="1" prompt="ENTER start time." sqref="L11" xr:uid="{89389719-A425-4E97-B462-5A27700F7FE7}"/>
    <dataValidation allowBlank="1" showErrorMessage="1" prompt="Select your JOB CLASSIFCATION from the drop-down list." sqref="L6:O6" xr:uid="{F8229B29-CA4E-479C-A843-BFCCD803470E}"/>
    <dataValidation type="whole" allowBlank="1" showInputMessage="1" showErrorMessage="1" errorTitle="Error" error="Please enter a number between 1-15." sqref="B15:M63" xr:uid="{84B33013-2120-4F02-A427-A7795D8533C6}">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A923A9B7-4C1C-4793-A592-D5BC1528348D}"/>
    <dataValidation allowBlank="1" showErrorMessage="1" prompt="Select your work type from the drop-down list." sqref="P6:Q6" xr:uid="{EB567ACB-64CD-43D5-9A8C-EF9F1DDAE9E1}"/>
    <dataValidation allowBlank="1" showErrorMessage="1" errorTitle="Error" error="Please Enter a Date Between July 2019 - June 2020" prompt="ENTER first date of reporting period." sqref="A6:C6" xr:uid="{E4936CFA-2649-414D-A634-142DAA65D7C5}"/>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13</xdr:col>
                    <xdr:colOff>142875</xdr:colOff>
                    <xdr:row>36</xdr:row>
                    <xdr:rowOff>180975</xdr:rowOff>
                  </from>
                  <to>
                    <xdr:col>14</xdr:col>
                    <xdr:colOff>142875</xdr:colOff>
                    <xdr:row>38</xdr:row>
                    <xdr:rowOff>38100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13</xdr:col>
                    <xdr:colOff>142875</xdr:colOff>
                    <xdr:row>37</xdr:row>
                    <xdr:rowOff>180975</xdr:rowOff>
                  </from>
                  <to>
                    <xdr:col>14</xdr:col>
                    <xdr:colOff>142875</xdr:colOff>
                    <xdr:row>39</xdr:row>
                    <xdr:rowOff>38100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13</xdr:col>
                    <xdr:colOff>142875</xdr:colOff>
                    <xdr:row>38</xdr:row>
                    <xdr:rowOff>180975</xdr:rowOff>
                  </from>
                  <to>
                    <xdr:col>14</xdr:col>
                    <xdr:colOff>142875</xdr:colOff>
                    <xdr:row>40</xdr:row>
                    <xdr:rowOff>38100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13</xdr:col>
                    <xdr:colOff>142875</xdr:colOff>
                    <xdr:row>39</xdr:row>
                    <xdr:rowOff>180975</xdr:rowOff>
                  </from>
                  <to>
                    <xdr:col>14</xdr:col>
                    <xdr:colOff>142875</xdr:colOff>
                    <xdr:row>41</xdr:row>
                    <xdr:rowOff>38100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13</xdr:col>
                    <xdr:colOff>142875</xdr:colOff>
                    <xdr:row>40</xdr:row>
                    <xdr:rowOff>180975</xdr:rowOff>
                  </from>
                  <to>
                    <xdr:col>14</xdr:col>
                    <xdr:colOff>142875</xdr:colOff>
                    <xdr:row>42</xdr:row>
                    <xdr:rowOff>38100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13</xdr:col>
                    <xdr:colOff>142875</xdr:colOff>
                    <xdr:row>41</xdr:row>
                    <xdr:rowOff>180975</xdr:rowOff>
                  </from>
                  <to>
                    <xdr:col>14</xdr:col>
                    <xdr:colOff>142875</xdr:colOff>
                    <xdr:row>43</xdr:row>
                    <xdr:rowOff>38100</xdr:rowOff>
                  </to>
                </anchor>
              </controlPr>
            </control>
          </mc:Choice>
        </mc:AlternateContent>
        <mc:AlternateContent xmlns:mc="http://schemas.openxmlformats.org/markup-compatibility/2006">
          <mc:Choice Requires="x14">
            <control shapeId="64531" r:id="rId22" name="Check Box 19">
              <controlPr defaultSize="0" autoFill="0" autoLine="0" autoPict="0">
                <anchor moveWithCells="1">
                  <from>
                    <xdr:col>13</xdr:col>
                    <xdr:colOff>142875</xdr:colOff>
                    <xdr:row>42</xdr:row>
                    <xdr:rowOff>180975</xdr:rowOff>
                  </from>
                  <to>
                    <xdr:col>14</xdr:col>
                    <xdr:colOff>142875</xdr:colOff>
                    <xdr:row>44</xdr:row>
                    <xdr:rowOff>38100</xdr:rowOff>
                  </to>
                </anchor>
              </controlPr>
            </control>
          </mc:Choice>
        </mc:AlternateContent>
        <mc:AlternateContent xmlns:mc="http://schemas.openxmlformats.org/markup-compatibility/2006">
          <mc:Choice Requires="x14">
            <control shapeId="64532" r:id="rId23" name="Check Box 20">
              <controlPr defaultSize="0" autoFill="0" autoLine="0" autoPict="0">
                <anchor moveWithCells="1">
                  <from>
                    <xdr:col>13</xdr:col>
                    <xdr:colOff>142875</xdr:colOff>
                    <xdr:row>43</xdr:row>
                    <xdr:rowOff>180975</xdr:rowOff>
                  </from>
                  <to>
                    <xdr:col>14</xdr:col>
                    <xdr:colOff>142875</xdr:colOff>
                    <xdr:row>45</xdr:row>
                    <xdr:rowOff>38100</xdr:rowOff>
                  </to>
                </anchor>
              </controlPr>
            </control>
          </mc:Choice>
        </mc:AlternateContent>
        <mc:AlternateContent xmlns:mc="http://schemas.openxmlformats.org/markup-compatibility/2006">
          <mc:Choice Requires="x14">
            <control shapeId="64533" r:id="rId24" name="Check Box 21">
              <controlPr defaultSize="0" autoFill="0" autoLine="0" autoPict="0">
                <anchor moveWithCells="1">
                  <from>
                    <xdr:col>13</xdr:col>
                    <xdr:colOff>142875</xdr:colOff>
                    <xdr:row>44</xdr:row>
                    <xdr:rowOff>180975</xdr:rowOff>
                  </from>
                  <to>
                    <xdr:col>14</xdr:col>
                    <xdr:colOff>142875</xdr:colOff>
                    <xdr:row>46</xdr:row>
                    <xdr:rowOff>38100</xdr:rowOff>
                  </to>
                </anchor>
              </controlPr>
            </control>
          </mc:Choice>
        </mc:AlternateContent>
        <mc:AlternateContent xmlns:mc="http://schemas.openxmlformats.org/markup-compatibility/2006">
          <mc:Choice Requires="x14">
            <control shapeId="64534" r:id="rId25" name="Check Box 22">
              <controlPr defaultSize="0" autoFill="0" autoLine="0" autoPict="0">
                <anchor moveWithCells="1">
                  <from>
                    <xdr:col>13</xdr:col>
                    <xdr:colOff>142875</xdr:colOff>
                    <xdr:row>45</xdr:row>
                    <xdr:rowOff>180975</xdr:rowOff>
                  </from>
                  <to>
                    <xdr:col>14</xdr:col>
                    <xdr:colOff>142875</xdr:colOff>
                    <xdr:row>47</xdr:row>
                    <xdr:rowOff>38100</xdr:rowOff>
                  </to>
                </anchor>
              </controlPr>
            </control>
          </mc:Choice>
        </mc:AlternateContent>
        <mc:AlternateContent xmlns:mc="http://schemas.openxmlformats.org/markup-compatibility/2006">
          <mc:Choice Requires="x14">
            <control shapeId="64535" r:id="rId26" name="Check Box 23">
              <controlPr defaultSize="0" autoFill="0" autoLine="0" autoPict="0">
                <anchor moveWithCells="1">
                  <from>
                    <xdr:col>13</xdr:col>
                    <xdr:colOff>142875</xdr:colOff>
                    <xdr:row>46</xdr:row>
                    <xdr:rowOff>180975</xdr:rowOff>
                  </from>
                  <to>
                    <xdr:col>14</xdr:col>
                    <xdr:colOff>142875</xdr:colOff>
                    <xdr:row>48</xdr:row>
                    <xdr:rowOff>38100</xdr:rowOff>
                  </to>
                </anchor>
              </controlPr>
            </control>
          </mc:Choice>
        </mc:AlternateContent>
        <mc:AlternateContent xmlns:mc="http://schemas.openxmlformats.org/markup-compatibility/2006">
          <mc:Choice Requires="x14">
            <control shapeId="64536" r:id="rId27" name="Check Box 24">
              <controlPr defaultSize="0" autoFill="0" autoLine="0" autoPict="0">
                <anchor moveWithCells="1">
                  <from>
                    <xdr:col>13</xdr:col>
                    <xdr:colOff>142875</xdr:colOff>
                    <xdr:row>47</xdr:row>
                    <xdr:rowOff>180975</xdr:rowOff>
                  </from>
                  <to>
                    <xdr:col>14</xdr:col>
                    <xdr:colOff>142875</xdr:colOff>
                    <xdr:row>49</xdr:row>
                    <xdr:rowOff>38100</xdr:rowOff>
                  </to>
                </anchor>
              </controlPr>
            </control>
          </mc:Choice>
        </mc:AlternateContent>
        <mc:AlternateContent xmlns:mc="http://schemas.openxmlformats.org/markup-compatibility/2006">
          <mc:Choice Requires="x14">
            <control shapeId="64537"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64538"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64539"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64540"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64541"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64542"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64543"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64544"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64545"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64546"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64547"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64548"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64549"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64550"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64551"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64552"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64553"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64554"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64555"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64556"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64557"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64558"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64559"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64560"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64561"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64562"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4563"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4564"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F 3 V k T h 0 0 L D K n A A A A + Q A A A B I A H A B D b 2 5 m a W c v U G F j a 2 F n Z S 5 4 b W w g o h g A K K A U A A A A A A A A A A A A A A A A A A A A A A A A A A A A h Y 9 N D o I w G E S v Q r q n f 0 S j 5 K M s 3 E p i Q j R u G 6 j Q C M X Q Y r m b C 4 / k F S R R 1 J 3 L m b x J 3 j x u d 0 j H t g m u q r e 6 M w l i m K J A m a I r t a k S N L h T u E K p g J 0 s z r J S w Q Q b G 4 9 W J 6 h 2 7 h I T 4 r 3 H P s J d X x F O K S P H b J s X t W p l q I 1 1 0 h Q K f V b l / x U S c H j J C I 6 X D C / Y m m M W U Q Z k 7 i H T 5 s v w S R l T I D 8 l b I b G D b 0 S y o T 7 H M g c g b x v i C d Q S w M E F A A C A A g A F 3 V k 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1 Z E 4 o i k e 4 D g A A A B E A A A A T A B w A R m 9 y b X V s Y X M v U 2 V j d G l v b j E u b S C i G A A o o B Q A A A A A A A A A A A A A A A A A A A A A A A A A A A A r T k 0 u y c z P U w i G 0 I b W A F B L A Q I t A B Q A A g A I A B d 1 Z E 4 d N C w y p w A A A P k A A A A S A A A A A A A A A A A A A A A A A A A A A A B D b 2 5 m a W c v U G F j a 2 F n Z S 5 4 b W x Q S w E C L Q A U A A I A C A A X d W R O D 8 r p q 6 Q A A A D p A A A A E w A A A A A A A A A A A A A A A A D z A A A A W 0 N v b n R l b n R f V H l w Z X N d L n h t b F B L A Q I t A B Q A A g A I A B d 1 Z E 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b F Y X 5 1 x p t S K 1 F Q c k e w m 5 q A A A A A A I A A A A A A A N m A A D A A A A A E A A A A N q R W X s 8 S q M O E M f 7 f V 1 + J 1 c A A A A A B I A A A K A A A A A Q A A A A o c 7 5 J z z K a s c p R x 1 A K 3 P o D l A A A A D G x C T U k S 1 v K Q X d e w a N w 5 u J W H Q z D M + G 3 / k 4 m V c L G j m I S d z p P h b l L Z f N z C V O S n e w K / k U v V I K y T 7 3 H W 2 I K 1 3 H 5 / 3 F r k a 0 + N 5 F V u + f s G s n 3 u Y 6 2 h Q A A A A 3 f 2 g k k v M X + 4 A L X Y k 0 w K m C i 9 L R D w = = < / D a t a M a s h u p > 
</file>

<file path=customXml/itemProps1.xml><?xml version="1.0" encoding="utf-8"?>
<ds:datastoreItem xmlns:ds="http://schemas.openxmlformats.org/officeDocument/2006/customXml" ds:itemID="{AB01EF92-A5A7-4576-BDAF-30CC92335F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Instructions</vt:lpstr>
      <vt:lpstr>Charts</vt:lpstr>
      <vt:lpstr>Monday</vt:lpstr>
      <vt:lpstr>Tuesday</vt:lpstr>
      <vt:lpstr>Wednesday</vt:lpstr>
      <vt:lpstr>Thursday</vt:lpstr>
      <vt:lpstr>Friday</vt:lpstr>
      <vt:lpstr>Sat</vt:lpstr>
      <vt:lpstr>Sun</vt:lpstr>
      <vt:lpstr>Timesheet</vt:lpstr>
      <vt:lpstr>WK_SUMMARY</vt:lpstr>
      <vt:lpstr>Friday!ColumnTitleRegion..H2.1</vt:lpstr>
      <vt:lpstr>Monday!ColumnTitleRegion..H2.1</vt:lpstr>
      <vt:lpstr>Sat!ColumnTitleRegion..H2.1</vt:lpstr>
      <vt:lpstr>Sun!ColumnTitleRegion..H2.1</vt:lpstr>
      <vt:lpstr>Thursday!ColumnTitleRegion..H2.1</vt:lpstr>
      <vt:lpstr>Tuesday!ColumnTitleRegion..H2.1</vt:lpstr>
      <vt:lpstr>Wednesday!ColumnTitleRegion..H2.1</vt:lpstr>
      <vt:lpstr>Instructions!OLE_LINK17</vt:lpstr>
      <vt:lpstr>Charts!OLE_LINK3</vt:lpstr>
      <vt:lpstr>Charts!OLE_LINK4</vt:lpstr>
      <vt:lpstr>Friday!Print_Area</vt:lpstr>
      <vt:lpstr>Monday!Print_Area</vt:lpstr>
      <vt:lpstr>Sat!Print_Area</vt:lpstr>
      <vt:lpstr>Sun!Print_Area</vt:lpstr>
      <vt:lpstr>Thursday!Print_Area</vt:lpstr>
      <vt:lpstr>Tuesday!Print_Area</vt:lpstr>
      <vt:lpstr>Wednesday!Print_Area</vt:lpstr>
      <vt:lpstr>WK_SUMMARY!Print_Area</vt:lpstr>
      <vt:lpstr>Friday!Print_Titles</vt:lpstr>
      <vt:lpstr>Monday!Print_Titles</vt:lpstr>
      <vt:lpstr>Sat!Print_Titles</vt:lpstr>
      <vt:lpstr>Sun!Print_Titles</vt:lpstr>
      <vt:lpstr>Thursday!Print_Titles</vt:lpstr>
      <vt:lpstr>Tuesday!Print_Titles</vt:lpstr>
      <vt:lpstr>Wednesday!Print_Titles</vt:lpstr>
      <vt:lpstr>Friday!ScheduleStart</vt:lpstr>
      <vt:lpstr>Monday!ScheduleStart</vt:lpstr>
      <vt:lpstr>Sat!ScheduleStart</vt:lpstr>
      <vt:lpstr>Sun!ScheduleStart</vt:lpstr>
      <vt:lpstr>Thursday!ScheduleStart</vt:lpstr>
      <vt:lpstr>Tuesday!ScheduleStart</vt:lpstr>
      <vt:lpstr>Wednesday!ScheduleStart</vt:lpstr>
      <vt:lpstr>Friday!ThisRow</vt:lpstr>
      <vt:lpstr>Monday!ThisRow</vt:lpstr>
      <vt:lpstr>Sat!ThisRow</vt:lpstr>
      <vt:lpstr>Sun!ThisRow</vt:lpstr>
      <vt:lpstr>Thursday!ThisRow</vt:lpstr>
      <vt:lpstr>Tuesday!ThisRow</vt:lpstr>
      <vt:lpstr>Wednesday!ThisRow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Irene Balajadia</dc:creator>
  <cp:keywords/>
  <cp:lastModifiedBy>Cervantes, William</cp:lastModifiedBy>
  <cp:lastPrinted>2019-05-07T20:09:57Z</cp:lastPrinted>
  <dcterms:created xsi:type="dcterms:W3CDTF">2017-12-07T07:22:50Z</dcterms:created>
  <dcterms:modified xsi:type="dcterms:W3CDTF">2024-06-25T15:14:22Z</dcterms:modified>
  <cp:version/>
</cp:coreProperties>
</file>