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G:\HR\WorkersComp\JBWCP\JBWCP Advisory Committee\2021\JBWCP Advisory Committee Meeting - March 12, 2021\"/>
    </mc:Choice>
  </mc:AlternateContent>
  <bookViews>
    <workbookView xWindow="-120" yWindow="-120" windowWidth="29040" windowHeight="15840"/>
  </bookViews>
  <sheets>
    <sheet name="Trial Courts" sheetId="1" r:id="rId1"/>
    <sheet name="Judiciary" sheetId="2" r:id="rId2"/>
  </sheets>
  <externalReferences>
    <externalReference r:id="rId3"/>
    <externalReference r:id="rId4"/>
  </externalReferences>
  <definedNames>
    <definedName name="Heading1" localSheetId="1">[1]Parameters!$B$3</definedName>
    <definedName name="Heading1">[2]Parameters!$B$3</definedName>
    <definedName name="Heading2" localSheetId="1">[1]Parameters!$B$4</definedName>
    <definedName name="Heading2">[2]Parameters!$B$4</definedName>
    <definedName name="Heading3" localSheetId="1">[1]Parameters!$B$5</definedName>
    <definedName name="Heading3">[2]Parameters!$B$5</definedName>
    <definedName name="_xlnm.Print_Area" localSheetId="0">'Trial Courts'!$B$2:$R$77</definedName>
    <definedName name="Print_Title">#REF!</definedName>
    <definedName name="_xlnm.Print_Titles" localSheetId="0">'Trial Courts'!$2:$18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77" i="1" l="1"/>
  <c r="Q77" i="1"/>
  <c r="P77" i="1"/>
  <c r="O77" i="1"/>
  <c r="M77" i="1"/>
  <c r="L77" i="1"/>
  <c r="K77" i="1"/>
  <c r="J77" i="1"/>
  <c r="Q32" i="2"/>
  <c r="P32" i="2"/>
  <c r="O32" i="2"/>
  <c r="N32" i="2"/>
  <c r="L32" i="2"/>
  <c r="K32" i="2"/>
  <c r="J32" i="2"/>
  <c r="I32" i="2"/>
  <c r="Q30" i="2"/>
  <c r="P30" i="2"/>
  <c r="O30" i="2"/>
  <c r="N30" i="2"/>
  <c r="L30" i="2"/>
  <c r="K30" i="2"/>
  <c r="J30" i="2"/>
  <c r="I30" i="2"/>
  <c r="Q29" i="2"/>
  <c r="P29" i="2"/>
  <c r="O29" i="2"/>
  <c r="N29" i="2"/>
  <c r="L29" i="2"/>
  <c r="K29" i="2"/>
  <c r="J29" i="2"/>
  <c r="I29" i="2"/>
  <c r="Q28" i="2"/>
  <c r="P28" i="2"/>
  <c r="O28" i="2"/>
  <c r="N28" i="2"/>
  <c r="L28" i="2"/>
  <c r="K28" i="2"/>
  <c r="J28" i="2"/>
  <c r="I28" i="2"/>
  <c r="Q27" i="2"/>
  <c r="P27" i="2"/>
  <c r="O27" i="2"/>
  <c r="N27" i="2"/>
  <c r="L27" i="2"/>
  <c r="K27" i="2"/>
  <c r="J27" i="2"/>
  <c r="I27" i="2"/>
  <c r="Q26" i="2"/>
  <c r="P26" i="2"/>
  <c r="O26" i="2"/>
  <c r="N26" i="2"/>
  <c r="L26" i="2"/>
  <c r="K26" i="2"/>
  <c r="J26" i="2"/>
  <c r="I26" i="2"/>
  <c r="Q25" i="2"/>
  <c r="P25" i="2"/>
  <c r="O25" i="2"/>
  <c r="N25" i="2"/>
  <c r="L25" i="2"/>
  <c r="K25" i="2"/>
  <c r="J25" i="2"/>
  <c r="I25" i="2"/>
  <c r="Q24" i="2"/>
  <c r="P24" i="2"/>
  <c r="O24" i="2"/>
  <c r="N24" i="2"/>
  <c r="L24" i="2"/>
  <c r="K24" i="2"/>
  <c r="J24" i="2"/>
  <c r="I24" i="2"/>
  <c r="Q23" i="2"/>
  <c r="P23" i="2"/>
  <c r="O23" i="2"/>
  <c r="N23" i="2"/>
  <c r="L23" i="2"/>
  <c r="K23" i="2"/>
  <c r="J23" i="2"/>
  <c r="I23" i="2"/>
  <c r="Q22" i="2"/>
  <c r="P22" i="2"/>
  <c r="O22" i="2"/>
  <c r="N22" i="2"/>
  <c r="L22" i="2"/>
  <c r="K22" i="2"/>
  <c r="J22" i="2"/>
  <c r="I22" i="2"/>
  <c r="Q21" i="2"/>
  <c r="P21" i="2"/>
  <c r="O21" i="2"/>
  <c r="N21" i="2"/>
  <c r="L21" i="2"/>
  <c r="K21" i="2"/>
  <c r="J21" i="2"/>
  <c r="I21" i="2"/>
  <c r="Q20" i="2"/>
  <c r="P20" i="2"/>
  <c r="O20" i="2"/>
  <c r="N20" i="2"/>
  <c r="L20" i="2"/>
  <c r="K20" i="2"/>
  <c r="J20" i="2"/>
  <c r="I20" i="2"/>
  <c r="Q19" i="2"/>
  <c r="P19" i="2"/>
  <c r="O19" i="2"/>
  <c r="N19" i="2"/>
  <c r="L19" i="2"/>
  <c r="K19" i="2"/>
  <c r="J19" i="2"/>
  <c r="I19" i="2"/>
  <c r="R75" i="1"/>
  <c r="R74" i="1"/>
  <c r="R73" i="1"/>
  <c r="R72" i="1"/>
  <c r="R71" i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Q75" i="1"/>
  <c r="Q74" i="1"/>
  <c r="Q73" i="1"/>
  <c r="Q72" i="1"/>
  <c r="Q71" i="1"/>
  <c r="Q70" i="1"/>
  <c r="Q69" i="1"/>
  <c r="Q68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</calcChain>
</file>

<file path=xl/sharedStrings.xml><?xml version="1.0" encoding="utf-8"?>
<sst xmlns="http://schemas.openxmlformats.org/spreadsheetml/2006/main" count="257" uniqueCount="109">
  <si>
    <t>Exhibit TC-4</t>
  </si>
  <si>
    <t>Expected</t>
  </si>
  <si>
    <t xml:space="preserve">Confidence </t>
  </si>
  <si>
    <t>Level</t>
  </si>
  <si>
    <t>Total</t>
  </si>
  <si>
    <t>Percent</t>
  </si>
  <si>
    <t>Premium</t>
  </si>
  <si>
    <t>Difference</t>
  </si>
  <si>
    <t>Change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</si>
  <si>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</si>
  <si>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</si>
  <si>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</si>
  <si>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</si>
  <si>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</si>
  <si>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</si>
  <si>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</si>
  <si>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</si>
  <si>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</si>
  <si>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</si>
  <si>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</si>
  <si>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</si>
  <si>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</si>
  <si>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Judicial Branch Workers' Compensation Program</t>
  </si>
  <si>
    <t>Workers' Compensation Fiscal Year 2021-22 Premium</t>
  </si>
  <si>
    <t>Trial Courts</t>
  </si>
  <si>
    <t>2020-21</t>
  </si>
  <si>
    <t>2021-22</t>
  </si>
  <si>
    <t>Court</t>
  </si>
  <si>
    <t>Alameda</t>
  </si>
  <si>
    <t>Alpine</t>
  </si>
  <si>
    <t>Amador</t>
  </si>
  <si>
    <t>Butte</t>
  </si>
  <si>
    <t>Calaveras</t>
  </si>
  <si>
    <t>Colusa</t>
  </si>
  <si>
    <t>Contra Costa</t>
  </si>
  <si>
    <t>Del Norte</t>
  </si>
  <si>
    <t>El Dorado</t>
  </si>
  <si>
    <t>Fresno</t>
  </si>
  <si>
    <t>Glenn</t>
  </si>
  <si>
    <t>Humboldt</t>
  </si>
  <si>
    <t>Imperial</t>
  </si>
  <si>
    <t>Inyo</t>
  </si>
  <si>
    <t>Kern</t>
  </si>
  <si>
    <t>Kings</t>
  </si>
  <si>
    <t>Lake</t>
  </si>
  <si>
    <t>Lassen</t>
  </si>
  <si>
    <t>Madera</t>
  </si>
  <si>
    <t>Marin</t>
  </si>
  <si>
    <t>Mariposa</t>
  </si>
  <si>
    <t>Mendocino</t>
  </si>
  <si>
    <t>Merced</t>
  </si>
  <si>
    <t>Modoc</t>
  </si>
  <si>
    <t>Mono</t>
  </si>
  <si>
    <t>Monterey</t>
  </si>
  <si>
    <t>Napa</t>
  </si>
  <si>
    <t>Nevada</t>
  </si>
  <si>
    <t>Orange</t>
  </si>
  <si>
    <t>Placer</t>
  </si>
  <si>
    <t>Plumas</t>
  </si>
  <si>
    <t>Riverside</t>
  </si>
  <si>
    <t>Sacramento</t>
  </si>
  <si>
    <t>San Benito</t>
  </si>
  <si>
    <t>San Bernardino</t>
  </si>
  <si>
    <t>San Diego</t>
  </si>
  <si>
    <t>San Francisco</t>
  </si>
  <si>
    <t>San Joaquin</t>
  </si>
  <si>
    <t>San Luis Obispo</t>
  </si>
  <si>
    <t>San Mateo</t>
  </si>
  <si>
    <t>Santa Barbara</t>
  </si>
  <si>
    <t>Santa Clara</t>
  </si>
  <si>
    <t>Santa Cruz</t>
  </si>
  <si>
    <t>Shasta</t>
  </si>
  <si>
    <t>Sierra</t>
  </si>
  <si>
    <t>Siskiyou</t>
  </si>
  <si>
    <t>Solano</t>
  </si>
  <si>
    <t>Sonoma</t>
  </si>
  <si>
    <t>Stanislaus</t>
  </si>
  <si>
    <t>Sutter</t>
  </si>
  <si>
    <t>Tehama</t>
  </si>
  <si>
    <t>Trinity</t>
  </si>
  <si>
    <t>Tulare</t>
  </si>
  <si>
    <t>Tuolumne</t>
  </si>
  <si>
    <t>Ventura</t>
  </si>
  <si>
    <t>Yolo</t>
  </si>
  <si>
    <t>Yuba</t>
  </si>
  <si>
    <t>All Courts</t>
  </si>
  <si>
    <t>Exhibit J-4</t>
  </si>
  <si>
    <t>State Judiciary</t>
  </si>
  <si>
    <t>Supreme Court</t>
  </si>
  <si>
    <t>1st District Court</t>
  </si>
  <si>
    <t>2nd District Court</t>
  </si>
  <si>
    <t>3rd District Court</t>
  </si>
  <si>
    <t>4th District Court</t>
  </si>
  <si>
    <t>5th District Court</t>
  </si>
  <si>
    <t>6th District Court</t>
  </si>
  <si>
    <t>Judicial Council</t>
  </si>
  <si>
    <t>CJP</t>
  </si>
  <si>
    <t>HCRC</t>
  </si>
  <si>
    <t>CJCL</t>
  </si>
  <si>
    <t>Trial Court Judges</t>
  </si>
  <si>
    <t>Comparison to Prior Premiums and Alternative Confidence Level 2021-22 Premiums</t>
  </si>
  <si>
    <t>=(B) - (A)</t>
  </si>
  <si>
    <t>=(C) - (A)</t>
  </si>
  <si>
    <t>=(D) - (A)</t>
  </si>
  <si>
    <t>=(E) - (A)</t>
  </si>
  <si>
    <t>=(B) / (A) -1</t>
  </si>
  <si>
    <t>=(C) / (A) -1</t>
  </si>
  <si>
    <t>=(D) / (A) -1</t>
  </si>
  <si>
    <t>=(E) / (A) 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</si>
</sst>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&quot;$&quot;#,##0"/>
    <numFmt numFmtId="165" formatCode="_(* #,##0_);_(* \(#,##0\);_(* &quot;-&quot;??_);_(@_)"/>
    <numFmt numFmtId="166" formatCode="#,##0.0000000000"/>
  </numFmts>
  <fonts count="6" x14ac:knownFonts="1">
    <font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0" fillId="0" borderId="0" xfId="0" applyFont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9" fontId="0" fillId="0" borderId="0" xfId="0" applyNumberFormat="1" applyFont="1" applyAlignment="1">
      <alignment horizontal="center"/>
    </xf>
    <xf numFmtId="0" fontId="0" fillId="0" borderId="1" xfId="0" applyFont="1" applyBorder="1"/>
    <xf numFmtId="164" fontId="0" fillId="0" borderId="1" xfId="0" applyNumberFormat="1" applyFont="1" applyBorder="1"/>
    <xf numFmtId="10" fontId="0" fillId="0" borderId="1" xfId="0" applyNumberFormat="1" applyFont="1" applyBorder="1" applyAlignment="1">
      <alignment horizontal="right"/>
    </xf>
    <xf numFmtId="3" fontId="0" fillId="0" borderId="1" xfId="0" applyNumberFormat="1" applyFont="1" applyBorder="1"/>
    <xf numFmtId="3" fontId="0" fillId="0" borderId="0" xfId="0" applyNumberFormat="1" applyFont="1"/>
    <xf numFmtId="164" fontId="0" fillId="0" borderId="0" xfId="0" applyNumberFormat="1" applyFont="1"/>
    <xf numFmtId="0" fontId="0" fillId="0" borderId="0" xfId="0" applyFont="1" applyFill="1"/>
    <xf numFmtId="0" fontId="0" fillId="0" borderId="0" xfId="0" applyFont="1" applyFill="1" applyAlignment="1">
      <alignment horizontal="right"/>
    </xf>
    <xf numFmtId="0" fontId="2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"/>
    </xf>
    <xf numFmtId="9" fontId="0" fillId="0" borderId="0" xfId="0" applyNumberFormat="1" applyFont="1" applyFill="1" applyAlignment="1">
      <alignment horizontal="center"/>
    </xf>
    <xf numFmtId="0" fontId="0" fillId="0" borderId="1" xfId="0" applyFont="1" applyFill="1" applyBorder="1"/>
    <xf numFmtId="164" fontId="0" fillId="0" borderId="1" xfId="0" applyNumberFormat="1" applyFont="1" applyFill="1" applyBorder="1"/>
    <xf numFmtId="10" fontId="0" fillId="0" borderId="1" xfId="0" applyNumberFormat="1" applyFont="1" applyFill="1" applyBorder="1" applyAlignment="1">
      <alignment horizontal="right"/>
    </xf>
    <xf numFmtId="3" fontId="0" fillId="0" borderId="1" xfId="0" applyNumberFormat="1" applyFont="1" applyFill="1" applyBorder="1"/>
    <xf numFmtId="3" fontId="0" fillId="0" borderId="0" xfId="0" applyNumberFormat="1" applyFont="1" applyFill="1"/>
    <xf numFmtId="164" fontId="0" fillId="0" borderId="0" xfId="0" applyNumberFormat="1" applyFont="1" applyFill="1"/>
    <xf numFmtId="165" fontId="0" fillId="0" borderId="0" xfId="1" applyNumberFormat="1" applyFont="1" applyFill="1"/>
    <xf numFmtId="166" fontId="0" fillId="0" borderId="0" xfId="0" applyNumberFormat="1" applyFont="1"/>
    <xf numFmtId="0" fontId="0" fillId="0" borderId="0" xfId="0" quotePrefix="1" applyFont="1" applyFill="1" applyAlignment="1">
      <alignment horizontal="center"/>
    </xf>
    <xf numFmtId="10" fontId="0" fillId="0" borderId="0" xfId="2" applyNumberFormat="1" applyFont="1" applyFill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raft\Pools%20Other\JBWCP\JBWCP%20Judiciary%20WC%20Premiums%202020-21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raft\Pools%20Other\JBWCP\JBWCP%20Trial%20Courts%20WC%20Premiums%202020-2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rge Loss Data"/>
      <sheetName val="Data Summary"/>
      <sheetName val="Parameters"/>
      <sheetName val="Premiums"/>
      <sheetName val="Division Premiums"/>
      <sheetName val="Payroll"/>
      <sheetName val="Losses"/>
      <sheetName val="Compare"/>
      <sheetName val="Expense Division"/>
    </sheetNames>
    <sheetDataSet>
      <sheetData sheetId="0"/>
      <sheetData sheetId="1"/>
      <sheetData sheetId="2">
        <row r="3">
          <cell r="B3" t="str">
            <v>Judicial Branch Workers' Compensation Program</v>
          </cell>
        </row>
        <row r="4">
          <cell r="B4" t="str">
            <v>Workers' Compensation Fiscal Year 2021-22 Premium</v>
          </cell>
        </row>
        <row r="5">
          <cell r="B5" t="str">
            <v>State Judiciary</v>
          </cell>
        </row>
      </sheetData>
      <sheetData sheetId="3">
        <row r="18">
          <cell r="S18">
            <v>58671.202028482898</v>
          </cell>
        </row>
      </sheetData>
      <sheetData sheetId="4"/>
      <sheetData sheetId="5"/>
      <sheetData sheetId="6"/>
      <sheetData sheetId="7"/>
      <sheetData sheetId="8">
        <row r="18">
          <cell r="I18">
            <v>255000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rge Loss Data"/>
      <sheetName val="Data Summary"/>
      <sheetName val="Parameters"/>
      <sheetName val="Premiums"/>
      <sheetName val="Payroll"/>
      <sheetName val="Losses"/>
      <sheetName val="Compare"/>
    </sheetNames>
    <sheetDataSet>
      <sheetData sheetId="0"/>
      <sheetData sheetId="1"/>
      <sheetData sheetId="2">
        <row r="3">
          <cell r="B3" t="str">
            <v>Judicial Branch Workers' Compensation Program</v>
          </cell>
        </row>
        <row r="4">
          <cell r="B4" t="str">
            <v>Workers' Compensation Fiscal Year 2021-22 Premium</v>
          </cell>
        </row>
        <row r="5">
          <cell r="B5" t="str">
            <v>Trial Courts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2:S82"/>
  <sheetViews>
    <sheetView tabSelected="1" view="pageBreakPreview" zoomScaleNormal="100" zoomScaleSheetLayoutView="100" workbookViewId="0"/>
  </sheetViews>
  <sheetFormatPr defaultColWidth="9.09765625" defaultRowHeight="11.5" x14ac:dyDescent="0.25"/>
  <cols>
    <col min="1" max="1" width="9.09765625" style="15"/>
    <col min="2" max="2" width="20.69921875" style="15" customWidth="1"/>
    <col min="3" max="3" width="1.09765625" style="15" customWidth="1"/>
    <col min="4" max="8" width="13.69921875" style="15" customWidth="1"/>
    <col min="9" max="9" width="1" style="15" customWidth="1"/>
    <col min="10" max="13" width="13.69921875" style="15" customWidth="1"/>
    <col min="14" max="14" width="1.296875" style="15" customWidth="1"/>
    <col min="15" max="18" width="13.69921875" style="15" customWidth="1"/>
    <col min="19" max="16384" width="9.09765625" style="15"/>
  </cols>
  <sheetData>
    <row r="2" spans="2:18" x14ac:dyDescent="0.25">
      <c r="R2" s="16" t="s">
        <v>0</v>
      </c>
    </row>
    <row r="5" spans="2:18" ht="18" x14ac:dyDescent="0.4">
      <c r="B5" s="17" t="s">
        <v>22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</row>
    <row r="6" spans="2:18" ht="15.5" x14ac:dyDescent="0.35">
      <c r="B6" s="19" t="s">
        <v>23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</row>
    <row r="7" spans="2:18" ht="15.5" x14ac:dyDescent="0.35">
      <c r="B7" s="19" t="s">
        <v>24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</row>
    <row r="9" spans="2:18" ht="15.5" x14ac:dyDescent="0.35">
      <c r="B9" s="4" t="s">
        <v>100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</row>
    <row r="11" spans="2:18" x14ac:dyDescent="0.25">
      <c r="E11" s="21" t="s">
        <v>1</v>
      </c>
      <c r="F11" s="22">
        <v>0.6</v>
      </c>
      <c r="G11" s="22">
        <v>0.65</v>
      </c>
      <c r="H11" s="22">
        <v>0.66</v>
      </c>
      <c r="I11" s="22"/>
      <c r="J11" s="21" t="s">
        <v>1</v>
      </c>
      <c r="K11" s="22">
        <v>0.6</v>
      </c>
      <c r="L11" s="22">
        <v>0.65</v>
      </c>
      <c r="M11" s="22">
        <v>0.66</v>
      </c>
      <c r="N11" s="22"/>
      <c r="O11" s="21" t="s">
        <v>1</v>
      </c>
      <c r="P11" s="22">
        <v>0.6</v>
      </c>
      <c r="Q11" s="22">
        <v>0.65</v>
      </c>
      <c r="R11" s="22">
        <v>0.66</v>
      </c>
    </row>
    <row r="12" spans="2:18" x14ac:dyDescent="0.25">
      <c r="E12" s="21" t="s">
        <v>2</v>
      </c>
      <c r="F12" s="21" t="s">
        <v>2</v>
      </c>
      <c r="G12" s="21" t="s">
        <v>2</v>
      </c>
      <c r="H12" s="21" t="s">
        <v>2</v>
      </c>
      <c r="I12" s="21"/>
      <c r="J12" s="21" t="s">
        <v>2</v>
      </c>
      <c r="K12" s="21" t="s">
        <v>2</v>
      </c>
      <c r="L12" s="21" t="s">
        <v>2</v>
      </c>
      <c r="M12" s="21" t="s">
        <v>2</v>
      </c>
      <c r="N12" s="21"/>
      <c r="O12" s="21" t="s">
        <v>2</v>
      </c>
      <c r="P12" s="21" t="s">
        <v>2</v>
      </c>
      <c r="Q12" s="21" t="s">
        <v>2</v>
      </c>
      <c r="R12" s="21" t="s">
        <v>2</v>
      </c>
    </row>
    <row r="13" spans="2:18" x14ac:dyDescent="0.25">
      <c r="E13" s="21" t="s">
        <v>3</v>
      </c>
      <c r="F13" s="21" t="s">
        <v>3</v>
      </c>
      <c r="G13" s="21" t="s">
        <v>3</v>
      </c>
      <c r="H13" s="21" t="s">
        <v>3</v>
      </c>
      <c r="I13" s="21"/>
      <c r="J13" s="21" t="s">
        <v>3</v>
      </c>
      <c r="K13" s="21" t="s">
        <v>3</v>
      </c>
      <c r="L13" s="21" t="s">
        <v>3</v>
      </c>
      <c r="M13" s="21" t="s">
        <v>3</v>
      </c>
      <c r="N13" s="21"/>
      <c r="O13" s="21" t="s">
        <v>3</v>
      </c>
      <c r="P13" s="21" t="s">
        <v>3</v>
      </c>
      <c r="Q13" s="21" t="s">
        <v>3</v>
      </c>
      <c r="R13" s="21" t="s">
        <v>3</v>
      </c>
    </row>
    <row r="14" spans="2:18" x14ac:dyDescent="0.25">
      <c r="D14" s="21" t="s">
        <v>25</v>
      </c>
      <c r="E14" s="21" t="s">
        <v>26</v>
      </c>
      <c r="F14" s="21" t="s">
        <v>26</v>
      </c>
      <c r="G14" s="21" t="s">
        <v>26</v>
      </c>
      <c r="H14" s="21" t="s">
        <v>26</v>
      </c>
      <c r="I14" s="21"/>
      <c r="J14" s="21" t="s">
        <v>26</v>
      </c>
      <c r="K14" s="21" t="s">
        <v>26</v>
      </c>
      <c r="L14" s="21" t="s">
        <v>26</v>
      </c>
      <c r="M14" s="21" t="s">
        <v>26</v>
      </c>
      <c r="N14" s="21"/>
      <c r="O14" s="21" t="s">
        <v>26</v>
      </c>
      <c r="P14" s="21" t="s">
        <v>26</v>
      </c>
      <c r="Q14" s="21" t="s">
        <v>26</v>
      </c>
      <c r="R14" s="21" t="s">
        <v>26</v>
      </c>
    </row>
    <row r="15" spans="2:18" x14ac:dyDescent="0.25">
      <c r="D15" s="21" t="s">
        <v>4</v>
      </c>
      <c r="E15" s="21" t="s">
        <v>4</v>
      </c>
      <c r="F15" s="21" t="s">
        <v>4</v>
      </c>
      <c r="G15" s="21" t="s">
        <v>4</v>
      </c>
      <c r="H15" s="21" t="s">
        <v>4</v>
      </c>
      <c r="I15" s="21"/>
      <c r="J15" s="21" t="s">
        <v>4</v>
      </c>
      <c r="K15" s="21" t="s">
        <v>4</v>
      </c>
      <c r="L15" s="21" t="s">
        <v>4</v>
      </c>
      <c r="M15" s="21" t="s">
        <v>4</v>
      </c>
      <c r="N15" s="21"/>
      <c r="O15" s="21" t="s">
        <v>5</v>
      </c>
      <c r="P15" s="21" t="s">
        <v>5</v>
      </c>
      <c r="Q15" s="21" t="s">
        <v>5</v>
      </c>
      <c r="R15" s="21" t="s">
        <v>5</v>
      </c>
    </row>
    <row r="16" spans="2:18" x14ac:dyDescent="0.25">
      <c r="B16" s="21" t="s">
        <v>27</v>
      </c>
      <c r="D16" s="21" t="s">
        <v>6</v>
      </c>
      <c r="E16" s="21" t="s">
        <v>6</v>
      </c>
      <c r="F16" s="21" t="s">
        <v>6</v>
      </c>
      <c r="G16" s="21" t="s">
        <v>6</v>
      </c>
      <c r="H16" s="21" t="s">
        <v>6</v>
      </c>
      <c r="I16" s="21"/>
      <c r="J16" s="21" t="s">
        <v>7</v>
      </c>
      <c r="K16" s="21" t="s">
        <v>7</v>
      </c>
      <c r="L16" s="21" t="s">
        <v>7</v>
      </c>
      <c r="M16" s="21" t="s">
        <v>7</v>
      </c>
      <c r="N16" s="21"/>
      <c r="O16" s="21" t="s">
        <v>8</v>
      </c>
      <c r="P16" s="21" t="s">
        <v>8</v>
      </c>
      <c r="Q16" s="21" t="s">
        <v>8</v>
      </c>
      <c r="R16" s="21" t="s">
        <v>8</v>
      </c>
    </row>
    <row r="17" spans="2:19" x14ac:dyDescent="0.25">
      <c r="D17" s="21" t="s">
        <v>9</v>
      </c>
      <c r="E17" s="21" t="s">
        <v>10</v>
      </c>
      <c r="F17" s="21" t="s">
        <v>11</v>
      </c>
      <c r="G17" s="21" t="s">
        <v>12</v>
      </c>
      <c r="H17" s="21" t="s">
        <v>13</v>
      </c>
      <c r="I17" s="21"/>
      <c r="J17" s="21" t="s">
        <v>14</v>
      </c>
      <c r="K17" s="21" t="s">
        <v>15</v>
      </c>
      <c r="L17" s="21" t="s">
        <v>16</v>
      </c>
      <c r="M17" s="21" t="s">
        <v>17</v>
      </c>
      <c r="N17" s="21"/>
      <c r="O17" s="21" t="s">
        <v>18</v>
      </c>
      <c r="P17" s="21" t="s">
        <v>19</v>
      </c>
      <c r="Q17" s="21" t="s">
        <v>20</v>
      </c>
      <c r="R17" s="21" t="s">
        <v>21</v>
      </c>
    </row>
    <row r="18" spans="2:19" x14ac:dyDescent="0.25">
      <c r="B18" s="21"/>
      <c r="D18" s="21"/>
      <c r="E18" s="21"/>
      <c r="F18" s="21"/>
      <c r="G18" s="21"/>
      <c r="H18" s="21"/>
      <c r="I18" s="21"/>
      <c r="J18" s="31" t="s">
        <v>101</v>
      </c>
      <c r="K18" s="31" t="s">
        <v>102</v>
      </c>
      <c r="L18" s="31" t="s">
        <v>103</v>
      </c>
      <c r="M18" s="31" t="s">
        <v>104</v>
      </c>
      <c r="N18" s="21"/>
      <c r="O18" s="31" t="s">
        <v>105</v>
      </c>
      <c r="P18" s="31" t="s">
        <v>106</v>
      </c>
      <c r="Q18" s="31" t="s">
        <v>107</v>
      </c>
      <c r="R18" s="31" t="s">
        <v>108</v>
      </c>
    </row>
    <row r="19" spans="2:19" x14ac:dyDescent="0.25">
      <c r="B19" s="23" t="s">
        <v>28</v>
      </c>
      <c r="C19" s="23"/>
      <c r="D19" s="24">
        <v>921958.76101955166</v>
      </c>
      <c r="E19" s="24">
        <v>919133.34645789594</v>
      </c>
      <c r="F19" s="24">
        <v>943063.20548619865</v>
      </c>
      <c r="G19" s="24">
        <v>969236.48879840493</v>
      </c>
      <c r="H19" s="24">
        <v>976758.03233980201</v>
      </c>
      <c r="I19" s="24"/>
      <c r="J19" s="24">
        <f>+E19-$D19</f>
        <v>-2825.4145616557216</v>
      </c>
      <c r="K19" s="24">
        <f>+F19-$D19</f>
        <v>21104.444466646994</v>
      </c>
      <c r="L19" s="24">
        <f>+G19-$D19</f>
        <v>47277.727778853266</v>
      </c>
      <c r="M19" s="24">
        <f>+H19-$D19</f>
        <v>54799.271320250351</v>
      </c>
      <c r="N19" s="24"/>
      <c r="O19" s="25">
        <f>+E19/$D19-1</f>
        <v>-3.0645780279057178E-3</v>
      </c>
      <c r="P19" s="25">
        <f>+F19/$D19-1</f>
        <v>2.2890876857993625E-2</v>
      </c>
      <c r="Q19" s="25">
        <f>+G19/$D19-1</f>
        <v>5.1279655639446364E-2</v>
      </c>
      <c r="R19" s="25">
        <f>+H19/$D19-1</f>
        <v>5.9437876873853268E-2</v>
      </c>
      <c r="S19" s="32"/>
    </row>
    <row r="20" spans="2:19" x14ac:dyDescent="0.25">
      <c r="B20" s="23" t="s">
        <v>29</v>
      </c>
      <c r="C20" s="23"/>
      <c r="D20" s="26">
        <v>5674.9478070033556</v>
      </c>
      <c r="E20" s="26">
        <v>5289.7008034053651</v>
      </c>
      <c r="F20" s="26">
        <v>5427.1484947474992</v>
      </c>
      <c r="G20" s="26">
        <v>5577.48190715296</v>
      </c>
      <c r="H20" s="26">
        <v>5620.6839500012557</v>
      </c>
      <c r="I20" s="26"/>
      <c r="J20" s="26">
        <f t="shared" ref="J20:M75" si="0">+E20-$D20</f>
        <v>-385.24700359799044</v>
      </c>
      <c r="K20" s="26">
        <f t="shared" si="0"/>
        <v>-247.79931225585642</v>
      </c>
      <c r="L20" s="26">
        <f t="shared" si="0"/>
        <v>-97.465899850395544</v>
      </c>
      <c r="M20" s="26">
        <f t="shared" si="0"/>
        <v>-54.26385700209994</v>
      </c>
      <c r="N20" s="26"/>
      <c r="O20" s="25">
        <f t="shared" ref="O20:R75" si="1">+E20/$D20-1</f>
        <v>-6.7885558898456044E-2</v>
      </c>
      <c r="P20" s="25">
        <f t="shared" si="1"/>
        <v>-4.3665478641063737E-2</v>
      </c>
      <c r="Q20" s="25">
        <f t="shared" si="1"/>
        <v>-1.7174765859540475E-2</v>
      </c>
      <c r="R20" s="25">
        <f t="shared" si="1"/>
        <v>-9.5620010698836966E-3</v>
      </c>
    </row>
    <row r="21" spans="2:19" x14ac:dyDescent="0.25">
      <c r="B21" s="23" t="s">
        <v>30</v>
      </c>
      <c r="C21" s="23"/>
      <c r="D21" s="26">
        <v>28594.625953347931</v>
      </c>
      <c r="E21" s="26">
        <v>28945.762885489668</v>
      </c>
      <c r="F21" s="26">
        <v>29694.687833053762</v>
      </c>
      <c r="G21" s="26">
        <v>30513.824494451997</v>
      </c>
      <c r="H21" s="26">
        <v>30749.223775144768</v>
      </c>
      <c r="I21" s="26"/>
      <c r="J21" s="26">
        <f t="shared" si="0"/>
        <v>351.13693214173691</v>
      </c>
      <c r="K21" s="26">
        <f t="shared" si="0"/>
        <v>1100.0618797058305</v>
      </c>
      <c r="L21" s="26">
        <f t="shared" si="0"/>
        <v>1919.198541104066</v>
      </c>
      <c r="M21" s="26">
        <f t="shared" si="0"/>
        <v>2154.5978217968368</v>
      </c>
      <c r="N21" s="26"/>
      <c r="O21" s="25">
        <f t="shared" si="1"/>
        <v>1.2279822534297713E-2</v>
      </c>
      <c r="P21" s="25">
        <f t="shared" si="1"/>
        <v>3.8470930918997892E-2</v>
      </c>
      <c r="Q21" s="25">
        <f t="shared" si="1"/>
        <v>6.7117455714763796E-2</v>
      </c>
      <c r="R21" s="25">
        <f t="shared" si="1"/>
        <v>7.5349746673100793E-2</v>
      </c>
    </row>
    <row r="22" spans="2:19" x14ac:dyDescent="0.25">
      <c r="B22" s="23" t="s">
        <v>31</v>
      </c>
      <c r="C22" s="23"/>
      <c r="D22" s="26">
        <v>145094.76902576143</v>
      </c>
      <c r="E22" s="26">
        <v>146714.15051052789</v>
      </c>
      <c r="F22" s="26">
        <v>150565.00851291901</v>
      </c>
      <c r="G22" s="26">
        <v>154776.88445303435</v>
      </c>
      <c r="H22" s="26">
        <v>155987.27169779266</v>
      </c>
      <c r="I22" s="26"/>
      <c r="J22" s="26">
        <f t="shared" si="0"/>
        <v>1619.3814847664617</v>
      </c>
      <c r="K22" s="26">
        <f t="shared" si="0"/>
        <v>5470.2394871575816</v>
      </c>
      <c r="L22" s="26">
        <f t="shared" si="0"/>
        <v>9682.1154272729182</v>
      </c>
      <c r="M22" s="26">
        <f t="shared" si="0"/>
        <v>10892.502672031231</v>
      </c>
      <c r="N22" s="26"/>
      <c r="O22" s="25">
        <f t="shared" si="1"/>
        <v>1.116085366577857E-2</v>
      </c>
      <c r="P22" s="25">
        <f t="shared" si="1"/>
        <v>3.7701148869028867E-2</v>
      </c>
      <c r="Q22" s="25">
        <f t="shared" si="1"/>
        <v>6.6729596747584052E-2</v>
      </c>
      <c r="R22" s="25">
        <f t="shared" si="1"/>
        <v>7.5071642797110538E-2</v>
      </c>
    </row>
    <row r="23" spans="2:19" x14ac:dyDescent="0.25">
      <c r="B23" s="23" t="s">
        <v>32</v>
      </c>
      <c r="C23" s="23"/>
      <c r="D23" s="26">
        <v>24923.361217906622</v>
      </c>
      <c r="E23" s="26">
        <v>24460.515941860311</v>
      </c>
      <c r="F23" s="26">
        <v>25093.031201825921</v>
      </c>
      <c r="G23" s="26">
        <v>25784.844767413306</v>
      </c>
      <c r="H23" s="26">
        <v>25983.654591691953</v>
      </c>
      <c r="I23" s="26"/>
      <c r="J23" s="26">
        <f t="shared" si="0"/>
        <v>-462.84527604631148</v>
      </c>
      <c r="K23" s="26">
        <f t="shared" si="0"/>
        <v>169.66998391929883</v>
      </c>
      <c r="L23" s="26">
        <f t="shared" si="0"/>
        <v>861.48354950668363</v>
      </c>
      <c r="M23" s="26">
        <f t="shared" si="0"/>
        <v>1060.2933737853309</v>
      </c>
      <c r="N23" s="26"/>
      <c r="O23" s="25">
        <f t="shared" si="1"/>
        <v>-1.8570740599537228E-2</v>
      </c>
      <c r="P23" s="25">
        <f t="shared" si="1"/>
        <v>6.8076686140310372E-3</v>
      </c>
      <c r="Q23" s="25">
        <f t="shared" si="1"/>
        <v>3.4565303691371119E-2</v>
      </c>
      <c r="R23" s="25">
        <f t="shared" si="1"/>
        <v>4.2542150094247555E-2</v>
      </c>
    </row>
    <row r="24" spans="2:19" x14ac:dyDescent="0.25">
      <c r="B24" s="23" t="s">
        <v>33</v>
      </c>
      <c r="C24" s="23"/>
      <c r="D24" s="26">
        <v>12917.738444295719</v>
      </c>
      <c r="E24" s="26">
        <v>12181.490868544635</v>
      </c>
      <c r="F24" s="26">
        <v>12497.323727828611</v>
      </c>
      <c r="G24" s="26">
        <v>12842.765917670455</v>
      </c>
      <c r="H24" s="26">
        <v>12942.037317476816</v>
      </c>
      <c r="I24" s="26"/>
      <c r="J24" s="26">
        <f t="shared" si="0"/>
        <v>-736.24757575108379</v>
      </c>
      <c r="K24" s="26">
        <f t="shared" si="0"/>
        <v>-420.41471646710852</v>
      </c>
      <c r="L24" s="26">
        <f t="shared" si="0"/>
        <v>-74.972526625264436</v>
      </c>
      <c r="M24" s="26">
        <f t="shared" si="0"/>
        <v>24.298873181096496</v>
      </c>
      <c r="N24" s="26"/>
      <c r="O24" s="25">
        <f t="shared" si="1"/>
        <v>-5.6995083073244857E-2</v>
      </c>
      <c r="P24" s="25">
        <f t="shared" si="1"/>
        <v>-3.2545535604396547E-2</v>
      </c>
      <c r="Q24" s="25">
        <f t="shared" si="1"/>
        <v>-5.8038430603439828E-3</v>
      </c>
      <c r="R24" s="25">
        <f t="shared" si="1"/>
        <v>1.8810470026064952E-3</v>
      </c>
    </row>
    <row r="25" spans="2:19" x14ac:dyDescent="0.25">
      <c r="B25" s="23" t="s">
        <v>34</v>
      </c>
      <c r="C25" s="23"/>
      <c r="D25" s="26">
        <v>671280.39170756214</v>
      </c>
      <c r="E25" s="26">
        <v>672431.15248036431</v>
      </c>
      <c r="F25" s="26">
        <v>690227.59597452916</v>
      </c>
      <c r="G25" s="26">
        <v>709692.45604627195</v>
      </c>
      <c r="H25" s="26">
        <v>715286.16742021102</v>
      </c>
      <c r="I25" s="26"/>
      <c r="J25" s="26">
        <f t="shared" si="0"/>
        <v>1150.7607728021685</v>
      </c>
      <c r="K25" s="26">
        <f t="shared" si="0"/>
        <v>18947.204266967019</v>
      </c>
      <c r="L25" s="26">
        <f t="shared" si="0"/>
        <v>38412.06433870981</v>
      </c>
      <c r="M25" s="26">
        <f t="shared" si="0"/>
        <v>44005.775712648872</v>
      </c>
      <c r="N25" s="26"/>
      <c r="O25" s="25">
        <f t="shared" si="1"/>
        <v>1.714277352679705E-3</v>
      </c>
      <c r="P25" s="25">
        <f t="shared" si="1"/>
        <v>2.8225469566853123E-2</v>
      </c>
      <c r="Q25" s="25">
        <f t="shared" si="1"/>
        <v>5.7222086051105236E-2</v>
      </c>
      <c r="R25" s="25">
        <f t="shared" si="1"/>
        <v>6.555498455825548E-2</v>
      </c>
    </row>
    <row r="26" spans="2:19" x14ac:dyDescent="0.25">
      <c r="B26" s="23" t="s">
        <v>35</v>
      </c>
      <c r="C26" s="23"/>
      <c r="D26" s="26">
        <v>24593.828570130758</v>
      </c>
      <c r="E26" s="26">
        <v>22465.333173387338</v>
      </c>
      <c r="F26" s="26">
        <v>23046.460279455412</v>
      </c>
      <c r="G26" s="26">
        <v>23682.068051717375</v>
      </c>
      <c r="H26" s="26">
        <v>23864.725744193016</v>
      </c>
      <c r="I26" s="26"/>
      <c r="J26" s="26">
        <f t="shared" si="0"/>
        <v>-2128.4953967434194</v>
      </c>
      <c r="K26" s="26">
        <f t="shared" si="0"/>
        <v>-1547.3682906753456</v>
      </c>
      <c r="L26" s="26">
        <f t="shared" si="0"/>
        <v>-911.76051841338267</v>
      </c>
      <c r="M26" s="26">
        <f t="shared" si="0"/>
        <v>-729.10282593774173</v>
      </c>
      <c r="N26" s="26"/>
      <c r="O26" s="25">
        <f t="shared" si="1"/>
        <v>-8.6545914991392636E-2</v>
      </c>
      <c r="P26" s="25">
        <f t="shared" si="1"/>
        <v>-6.2916934069981556E-2</v>
      </c>
      <c r="Q26" s="25">
        <f t="shared" si="1"/>
        <v>-3.7072736187187871E-2</v>
      </c>
      <c r="R26" s="25">
        <f t="shared" si="1"/>
        <v>-2.9645763523912572E-2</v>
      </c>
    </row>
    <row r="27" spans="2:19" x14ac:dyDescent="0.25">
      <c r="B27" s="23" t="s">
        <v>36</v>
      </c>
      <c r="C27" s="23"/>
      <c r="D27" s="26">
        <v>110940.47765544863</v>
      </c>
      <c r="E27" s="26">
        <v>83017.957204950711</v>
      </c>
      <c r="F27" s="26">
        <v>85183.541165130533</v>
      </c>
      <c r="G27" s="26">
        <v>87552.148621577173</v>
      </c>
      <c r="H27" s="26">
        <v>88232.826849968711</v>
      </c>
      <c r="I27" s="26"/>
      <c r="J27" s="26">
        <f t="shared" si="0"/>
        <v>-27922.520450497919</v>
      </c>
      <c r="K27" s="26">
        <f t="shared" si="0"/>
        <v>-25756.936490318098</v>
      </c>
      <c r="L27" s="26">
        <f t="shared" si="0"/>
        <v>-23388.329033871458</v>
      </c>
      <c r="M27" s="26">
        <f t="shared" si="0"/>
        <v>-22707.65080547992</v>
      </c>
      <c r="N27" s="26"/>
      <c r="O27" s="25">
        <f t="shared" si="1"/>
        <v>-0.25168920344130641</v>
      </c>
      <c r="P27" s="25">
        <f t="shared" si="1"/>
        <v>-0.23216897055655583</v>
      </c>
      <c r="Q27" s="25">
        <f t="shared" si="1"/>
        <v>-0.21081871583886036</v>
      </c>
      <c r="R27" s="25">
        <f t="shared" si="1"/>
        <v>-0.20468318944870412</v>
      </c>
    </row>
    <row r="28" spans="2:19" x14ac:dyDescent="0.25">
      <c r="B28" s="23" t="s">
        <v>37</v>
      </c>
      <c r="C28" s="23"/>
      <c r="D28" s="26">
        <v>453371.53491330275</v>
      </c>
      <c r="E28" s="26">
        <v>417481.1649024933</v>
      </c>
      <c r="F28" s="26">
        <v>428258.0730125978</v>
      </c>
      <c r="G28" s="26">
        <v>440045.31625802472</v>
      </c>
      <c r="H28" s="26">
        <v>443432.67359664995</v>
      </c>
      <c r="I28" s="26"/>
      <c r="J28" s="26">
        <f t="shared" si="0"/>
        <v>-35890.370010809449</v>
      </c>
      <c r="K28" s="26">
        <f t="shared" si="0"/>
        <v>-25113.461900704948</v>
      </c>
      <c r="L28" s="26">
        <f t="shared" si="0"/>
        <v>-13326.218655278033</v>
      </c>
      <c r="M28" s="26">
        <f t="shared" si="0"/>
        <v>-9938.8613166527939</v>
      </c>
      <c r="N28" s="26"/>
      <c r="O28" s="25">
        <f t="shared" si="1"/>
        <v>-7.9163262902406717E-2</v>
      </c>
      <c r="P28" s="25">
        <f t="shared" si="1"/>
        <v>-5.5392674587537494E-2</v>
      </c>
      <c r="Q28" s="25">
        <f t="shared" si="1"/>
        <v>-2.9393593618148861E-2</v>
      </c>
      <c r="R28" s="25">
        <f t="shared" si="1"/>
        <v>-2.1922111450056958E-2</v>
      </c>
    </row>
    <row r="29" spans="2:19" x14ac:dyDescent="0.25">
      <c r="B29" s="23" t="s">
        <v>38</v>
      </c>
      <c r="C29" s="23"/>
      <c r="D29" s="26">
        <v>19616.000707767886</v>
      </c>
      <c r="E29" s="26">
        <v>18440.430937683865</v>
      </c>
      <c r="F29" s="26">
        <v>18917.836861163669</v>
      </c>
      <c r="G29" s="26">
        <v>19439.999589969713</v>
      </c>
      <c r="H29" s="26">
        <v>19590.056029338095</v>
      </c>
      <c r="I29" s="26"/>
      <c r="J29" s="26">
        <f t="shared" si="0"/>
        <v>-1175.569770084021</v>
      </c>
      <c r="K29" s="26">
        <f t="shared" si="0"/>
        <v>-698.16384660421681</v>
      </c>
      <c r="L29" s="26">
        <f t="shared" si="0"/>
        <v>-176.00111779817234</v>
      </c>
      <c r="M29" s="26">
        <f t="shared" si="0"/>
        <v>-25.944678429790656</v>
      </c>
      <c r="N29" s="26"/>
      <c r="O29" s="25">
        <f t="shared" si="1"/>
        <v>-5.9929125594826216E-2</v>
      </c>
      <c r="P29" s="25">
        <f t="shared" si="1"/>
        <v>-3.5591548807792694E-2</v>
      </c>
      <c r="Q29" s="25">
        <f t="shared" si="1"/>
        <v>-8.9723241969743572E-3</v>
      </c>
      <c r="R29" s="25">
        <f t="shared" si="1"/>
        <v>-1.3226283387886006E-3</v>
      </c>
    </row>
    <row r="30" spans="2:19" x14ac:dyDescent="0.25">
      <c r="B30" s="23" t="s">
        <v>39</v>
      </c>
      <c r="C30" s="23"/>
      <c r="D30" s="26">
        <v>95161.422790803656</v>
      </c>
      <c r="E30" s="26">
        <v>72634.79588764449</v>
      </c>
      <c r="F30" s="26">
        <v>74522.233421486846</v>
      </c>
      <c r="G30" s="26">
        <v>76586.618224126927</v>
      </c>
      <c r="H30" s="26">
        <v>77179.870510973749</v>
      </c>
      <c r="I30" s="26"/>
      <c r="J30" s="26">
        <f t="shared" si="0"/>
        <v>-22526.626903159166</v>
      </c>
      <c r="K30" s="26">
        <f t="shared" si="0"/>
        <v>-20639.189369316809</v>
      </c>
      <c r="L30" s="26">
        <f t="shared" si="0"/>
        <v>-18574.804566676728</v>
      </c>
      <c r="M30" s="26">
        <f t="shared" si="0"/>
        <v>-17981.552279829906</v>
      </c>
      <c r="N30" s="26"/>
      <c r="O30" s="25">
        <f t="shared" si="1"/>
        <v>-0.2367201565773156</v>
      </c>
      <c r="P30" s="25">
        <f t="shared" si="1"/>
        <v>-0.2168860948484197</v>
      </c>
      <c r="Q30" s="25">
        <f t="shared" si="1"/>
        <v>-0.19519258983243981</v>
      </c>
      <c r="R30" s="25">
        <f t="shared" si="1"/>
        <v>-0.18895842193699985</v>
      </c>
    </row>
    <row r="31" spans="2:19" x14ac:dyDescent="0.25">
      <c r="B31" s="23" t="s">
        <v>40</v>
      </c>
      <c r="C31" s="23"/>
      <c r="D31" s="26">
        <v>154156.784248068</v>
      </c>
      <c r="E31" s="26">
        <v>185531.72366067205</v>
      </c>
      <c r="F31" s="26">
        <v>190456.04341478425</v>
      </c>
      <c r="G31" s="26">
        <v>195842.01814584451</v>
      </c>
      <c r="H31" s="26">
        <v>197389.81186241054</v>
      </c>
      <c r="I31" s="26"/>
      <c r="J31" s="26">
        <f t="shared" si="0"/>
        <v>31374.939412604057</v>
      </c>
      <c r="K31" s="26">
        <f t="shared" si="0"/>
        <v>36299.259166716249</v>
      </c>
      <c r="L31" s="26">
        <f t="shared" si="0"/>
        <v>41685.233897776518</v>
      </c>
      <c r="M31" s="26">
        <f t="shared" si="0"/>
        <v>43233.027614342544</v>
      </c>
      <c r="N31" s="26"/>
      <c r="O31" s="25">
        <f t="shared" si="1"/>
        <v>0.20352616698409931</v>
      </c>
      <c r="P31" s="25">
        <f t="shared" si="1"/>
        <v>0.23546974817730848</v>
      </c>
      <c r="Q31" s="25">
        <f t="shared" si="1"/>
        <v>0.2704080401073814</v>
      </c>
      <c r="R31" s="25">
        <f t="shared" si="1"/>
        <v>0.28044842674437387</v>
      </c>
    </row>
    <row r="32" spans="2:19" x14ac:dyDescent="0.25">
      <c r="B32" s="23" t="s">
        <v>41</v>
      </c>
      <c r="C32" s="23"/>
      <c r="D32" s="26">
        <v>17329.580765108552</v>
      </c>
      <c r="E32" s="26">
        <v>16847.385485451687</v>
      </c>
      <c r="F32" s="26">
        <v>17283.701209423059</v>
      </c>
      <c r="G32" s="26">
        <v>17760.921532516753</v>
      </c>
      <c r="H32" s="26">
        <v>17898.062654483481</v>
      </c>
      <c r="I32" s="26"/>
      <c r="J32" s="26">
        <f t="shared" si="0"/>
        <v>-482.19527965686575</v>
      </c>
      <c r="K32" s="26">
        <f t="shared" si="0"/>
        <v>-45.87955568549296</v>
      </c>
      <c r="L32" s="26">
        <f t="shared" si="0"/>
        <v>431.34076740820092</v>
      </c>
      <c r="M32" s="26">
        <f t="shared" si="0"/>
        <v>568.48188937492887</v>
      </c>
      <c r="N32" s="26"/>
      <c r="O32" s="25">
        <f t="shared" si="1"/>
        <v>-2.782498239240272E-2</v>
      </c>
      <c r="P32" s="25">
        <f t="shared" si="1"/>
        <v>-2.6474706057441066E-3</v>
      </c>
      <c r="Q32" s="25">
        <f t="shared" si="1"/>
        <v>2.4890432910914084E-2</v>
      </c>
      <c r="R32" s="25">
        <f t="shared" si="1"/>
        <v>3.2804133988025397E-2</v>
      </c>
    </row>
    <row r="33" spans="2:18" x14ac:dyDescent="0.25">
      <c r="B33" s="23" t="s">
        <v>42</v>
      </c>
      <c r="C33" s="23"/>
      <c r="D33" s="26">
        <v>606393.12317777949</v>
      </c>
      <c r="E33" s="26">
        <v>490467.35213462455</v>
      </c>
      <c r="F33" s="26">
        <v>503151.37072453287</v>
      </c>
      <c r="G33" s="26">
        <v>517024.51605724526</v>
      </c>
      <c r="H33" s="26">
        <v>521011.30920930899</v>
      </c>
      <c r="I33" s="26"/>
      <c r="J33" s="26">
        <f t="shared" si="0"/>
        <v>-115925.77104315493</v>
      </c>
      <c r="K33" s="26">
        <f t="shared" si="0"/>
        <v>-103241.75245324662</v>
      </c>
      <c r="L33" s="26">
        <f t="shared" si="0"/>
        <v>-89368.60712053423</v>
      </c>
      <c r="M33" s="26">
        <f t="shared" si="0"/>
        <v>-85381.813968470495</v>
      </c>
      <c r="N33" s="26"/>
      <c r="O33" s="25">
        <f t="shared" si="1"/>
        <v>-0.19117263473512114</v>
      </c>
      <c r="P33" s="25">
        <f t="shared" si="1"/>
        <v>-0.17025548032638005</v>
      </c>
      <c r="Q33" s="25">
        <f t="shared" si="1"/>
        <v>-0.14737734269181935</v>
      </c>
      <c r="R33" s="25">
        <f t="shared" si="1"/>
        <v>-0.14080274116736424</v>
      </c>
    </row>
    <row r="34" spans="2:18" x14ac:dyDescent="0.25">
      <c r="B34" s="23" t="s">
        <v>43</v>
      </c>
      <c r="C34" s="23"/>
      <c r="D34" s="26">
        <v>108596.61546748807</v>
      </c>
      <c r="E34" s="26">
        <v>94710.943406773367</v>
      </c>
      <c r="F34" s="26">
        <v>97193.847953046599</v>
      </c>
      <c r="G34" s="26">
        <v>99909.524800532963</v>
      </c>
      <c r="H34" s="26">
        <v>100689.9420454419</v>
      </c>
      <c r="I34" s="26"/>
      <c r="J34" s="26">
        <f t="shared" si="0"/>
        <v>-13885.6720607147</v>
      </c>
      <c r="K34" s="26">
        <f t="shared" si="0"/>
        <v>-11402.767514441468</v>
      </c>
      <c r="L34" s="26">
        <f t="shared" si="0"/>
        <v>-8687.0906669551041</v>
      </c>
      <c r="M34" s="26">
        <f t="shared" si="0"/>
        <v>-7906.6734220461658</v>
      </c>
      <c r="N34" s="26"/>
      <c r="O34" s="25">
        <f t="shared" si="1"/>
        <v>-0.12786468529373118</v>
      </c>
      <c r="P34" s="25">
        <f t="shared" si="1"/>
        <v>-0.10500113162233182</v>
      </c>
      <c r="Q34" s="25">
        <f t="shared" si="1"/>
        <v>-7.9994119794238538E-2</v>
      </c>
      <c r="R34" s="25">
        <f t="shared" si="1"/>
        <v>-7.2807733353469795E-2</v>
      </c>
    </row>
    <row r="35" spans="2:18" x14ac:dyDescent="0.25">
      <c r="B35" s="23" t="s">
        <v>44</v>
      </c>
      <c r="C35" s="23"/>
      <c r="D35" s="26">
        <v>30484.915129778496</v>
      </c>
      <c r="E35" s="26">
        <v>29052.501850813882</v>
      </c>
      <c r="F35" s="26">
        <v>29803.105615796107</v>
      </c>
      <c r="G35" s="26">
        <v>30624.078483745423</v>
      </c>
      <c r="H35" s="26">
        <v>30860.005444032704</v>
      </c>
      <c r="I35" s="26"/>
      <c r="J35" s="26">
        <f t="shared" si="0"/>
        <v>-1432.4132789646137</v>
      </c>
      <c r="K35" s="26">
        <f t="shared" si="0"/>
        <v>-681.80951398238903</v>
      </c>
      <c r="L35" s="26">
        <f t="shared" si="0"/>
        <v>139.16335396692739</v>
      </c>
      <c r="M35" s="26">
        <f t="shared" si="0"/>
        <v>375.09031425420835</v>
      </c>
      <c r="N35" s="26"/>
      <c r="O35" s="25">
        <f t="shared" si="1"/>
        <v>-4.6987609211527448E-2</v>
      </c>
      <c r="P35" s="25">
        <f t="shared" si="1"/>
        <v>-2.2365471941772852E-2</v>
      </c>
      <c r="Q35" s="25">
        <f t="shared" si="1"/>
        <v>4.5649906970215426E-3</v>
      </c>
      <c r="R35" s="25">
        <f t="shared" si="1"/>
        <v>1.2304128538898507E-2</v>
      </c>
    </row>
    <row r="36" spans="2:18" x14ac:dyDescent="0.25">
      <c r="B36" s="23" t="s">
        <v>45</v>
      </c>
      <c r="C36" s="23"/>
      <c r="D36" s="26">
        <v>21249.990012019571</v>
      </c>
      <c r="E36" s="26">
        <v>20224.800022137606</v>
      </c>
      <c r="F36" s="26">
        <v>20748.205326529347</v>
      </c>
      <c r="G36" s="26">
        <v>21320.679878207811</v>
      </c>
      <c r="H36" s="26">
        <v>21485.194670464825</v>
      </c>
      <c r="I36" s="26"/>
      <c r="J36" s="26">
        <f t="shared" si="0"/>
        <v>-1025.1899898819647</v>
      </c>
      <c r="K36" s="26">
        <f t="shared" si="0"/>
        <v>-501.78468549022364</v>
      </c>
      <c r="L36" s="26">
        <f t="shared" si="0"/>
        <v>70.689866188240558</v>
      </c>
      <c r="M36" s="26">
        <f t="shared" si="0"/>
        <v>235.20465844525461</v>
      </c>
      <c r="N36" s="26"/>
      <c r="O36" s="25">
        <f t="shared" si="1"/>
        <v>-4.8244257493866516E-2</v>
      </c>
      <c r="P36" s="25">
        <f t="shared" si="1"/>
        <v>-2.3613408063081431E-2</v>
      </c>
      <c r="Q36" s="25">
        <f t="shared" si="1"/>
        <v>3.326583501839675E-3</v>
      </c>
      <c r="R36" s="25">
        <f t="shared" si="1"/>
        <v>1.1068459717497037E-2</v>
      </c>
    </row>
    <row r="37" spans="2:18" x14ac:dyDescent="0.25">
      <c r="B37" s="23" t="s">
        <v>46</v>
      </c>
      <c r="C37" s="23"/>
      <c r="D37" s="26">
        <v>85069.367885888976</v>
      </c>
      <c r="E37" s="26">
        <v>74454.196416216932</v>
      </c>
      <c r="F37" s="26">
        <v>76367.190476500662</v>
      </c>
      <c r="G37" s="26">
        <v>78459.527729936002</v>
      </c>
      <c r="H37" s="26">
        <v>79060.812848324698</v>
      </c>
      <c r="I37" s="26"/>
      <c r="J37" s="26">
        <f t="shared" si="0"/>
        <v>-10615.171469672045</v>
      </c>
      <c r="K37" s="26">
        <f t="shared" si="0"/>
        <v>-8702.1774093883141</v>
      </c>
      <c r="L37" s="26">
        <f t="shared" si="0"/>
        <v>-6609.8401559529739</v>
      </c>
      <c r="M37" s="26">
        <f t="shared" si="0"/>
        <v>-6008.5550375642779</v>
      </c>
      <c r="N37" s="26"/>
      <c r="O37" s="25">
        <f t="shared" si="1"/>
        <v>-0.12478253610525358</v>
      </c>
      <c r="P37" s="25">
        <f t="shared" si="1"/>
        <v>-0.10229507548547101</v>
      </c>
      <c r="Q37" s="25">
        <f t="shared" si="1"/>
        <v>-7.7699415432583629E-2</v>
      </c>
      <c r="R37" s="25">
        <f t="shared" si="1"/>
        <v>-7.0631241149270996E-2</v>
      </c>
    </row>
    <row r="38" spans="2:18" x14ac:dyDescent="0.25">
      <c r="B38" s="23" t="s">
        <v>47</v>
      </c>
      <c r="C38" s="23"/>
      <c r="D38" s="26">
        <v>138539.71396705086</v>
      </c>
      <c r="E38" s="26">
        <v>138819.45308664197</v>
      </c>
      <c r="F38" s="26">
        <v>142434.23266489804</v>
      </c>
      <c r="G38" s="26">
        <v>146387.89782861562</v>
      </c>
      <c r="H38" s="26">
        <v>147524.08178850645</v>
      </c>
      <c r="I38" s="26"/>
      <c r="J38" s="26">
        <f t="shared" si="0"/>
        <v>279.7391195911041</v>
      </c>
      <c r="K38" s="26">
        <f t="shared" si="0"/>
        <v>3894.5186978471756</v>
      </c>
      <c r="L38" s="26">
        <f t="shared" si="0"/>
        <v>7848.1838615647575</v>
      </c>
      <c r="M38" s="26">
        <f t="shared" si="0"/>
        <v>8984.3678214555839</v>
      </c>
      <c r="N38" s="26"/>
      <c r="O38" s="25">
        <f t="shared" si="1"/>
        <v>2.0191980449564273E-3</v>
      </c>
      <c r="P38" s="25">
        <f t="shared" si="1"/>
        <v>2.8111207871942101E-2</v>
      </c>
      <c r="Q38" s="25">
        <f t="shared" si="1"/>
        <v>5.6649343620207793E-2</v>
      </c>
      <c r="R38" s="25">
        <f t="shared" si="1"/>
        <v>6.4850486291550657E-2</v>
      </c>
    </row>
    <row r="39" spans="2:18" x14ac:dyDescent="0.25">
      <c r="B39" s="23" t="s">
        <v>48</v>
      </c>
      <c r="C39" s="23"/>
      <c r="D39" s="26">
        <v>12132.860105347259</v>
      </c>
      <c r="E39" s="26">
        <v>11578.229938473591</v>
      </c>
      <c r="F39" s="26">
        <v>11878.469880126986</v>
      </c>
      <c r="G39" s="26">
        <v>12206.85731631039</v>
      </c>
      <c r="H39" s="26">
        <v>12301.227608727975</v>
      </c>
      <c r="I39" s="26"/>
      <c r="J39" s="26">
        <f t="shared" si="0"/>
        <v>-554.63016687366871</v>
      </c>
      <c r="K39" s="26">
        <f t="shared" si="0"/>
        <v>-254.39022522027335</v>
      </c>
      <c r="L39" s="26">
        <f t="shared" si="0"/>
        <v>73.997210963130783</v>
      </c>
      <c r="M39" s="26">
        <f t="shared" si="0"/>
        <v>168.36750338071579</v>
      </c>
      <c r="N39" s="26"/>
      <c r="O39" s="25">
        <f t="shared" si="1"/>
        <v>-4.5713060404383055E-2</v>
      </c>
      <c r="P39" s="25">
        <f t="shared" si="1"/>
        <v>-2.0967045116440208E-2</v>
      </c>
      <c r="Q39" s="25">
        <f t="shared" si="1"/>
        <v>6.0989091047476407E-3</v>
      </c>
      <c r="R39" s="25">
        <f t="shared" si="1"/>
        <v>1.3876983820699573E-2</v>
      </c>
    </row>
    <row r="40" spans="2:18" x14ac:dyDescent="0.25">
      <c r="B40" s="23" t="s">
        <v>49</v>
      </c>
      <c r="C40" s="23"/>
      <c r="D40" s="26">
        <v>89868.821934231062</v>
      </c>
      <c r="E40" s="26">
        <v>63261.244310714312</v>
      </c>
      <c r="F40" s="26">
        <v>64906.19664940238</v>
      </c>
      <c r="G40" s="26">
        <v>66705.363269842463</v>
      </c>
      <c r="H40" s="26">
        <v>67222.398519583468</v>
      </c>
      <c r="I40" s="26"/>
      <c r="J40" s="26">
        <f t="shared" si="0"/>
        <v>-26607.57762351675</v>
      </c>
      <c r="K40" s="26">
        <f t="shared" si="0"/>
        <v>-24962.625284828682</v>
      </c>
      <c r="L40" s="26">
        <f t="shared" si="0"/>
        <v>-23163.4586643886</v>
      </c>
      <c r="M40" s="26">
        <f t="shared" si="0"/>
        <v>-22646.423414647594</v>
      </c>
      <c r="N40" s="26"/>
      <c r="O40" s="25">
        <f t="shared" si="1"/>
        <v>-0.29607128535621674</v>
      </c>
      <c r="P40" s="25">
        <f t="shared" si="1"/>
        <v>-0.27776735855174717</v>
      </c>
      <c r="Q40" s="25">
        <f t="shared" si="1"/>
        <v>-0.25774743860935856</v>
      </c>
      <c r="R40" s="25">
        <f t="shared" si="1"/>
        <v>-0.25199421698462887</v>
      </c>
    </row>
    <row r="41" spans="2:18" x14ac:dyDescent="0.25">
      <c r="B41" s="23" t="s">
        <v>50</v>
      </c>
      <c r="C41" s="23"/>
      <c r="D41" s="26">
        <v>106270.10775779573</v>
      </c>
      <c r="E41" s="26">
        <v>139649.52115541315</v>
      </c>
      <c r="F41" s="26">
        <v>143308.90153723382</v>
      </c>
      <c r="G41" s="26">
        <v>147311.34882985023</v>
      </c>
      <c r="H41" s="26">
        <v>148461.55154704323</v>
      </c>
      <c r="I41" s="26"/>
      <c r="J41" s="26">
        <f t="shared" si="0"/>
        <v>33379.41339761742</v>
      </c>
      <c r="K41" s="26">
        <f t="shared" si="0"/>
        <v>37038.793779438085</v>
      </c>
      <c r="L41" s="26">
        <f t="shared" si="0"/>
        <v>41041.241072054501</v>
      </c>
      <c r="M41" s="26">
        <f t="shared" si="0"/>
        <v>42191.443789247496</v>
      </c>
      <c r="N41" s="26"/>
      <c r="O41" s="25">
        <f t="shared" si="1"/>
        <v>0.31409974170435317</v>
      </c>
      <c r="P41" s="25">
        <f t="shared" si="1"/>
        <v>0.34853445207616263</v>
      </c>
      <c r="Q41" s="25">
        <f t="shared" si="1"/>
        <v>0.38619741654532969</v>
      </c>
      <c r="R41" s="25">
        <f t="shared" si="1"/>
        <v>0.39702080556281771</v>
      </c>
    </row>
    <row r="42" spans="2:18" x14ac:dyDescent="0.25">
      <c r="B42" s="23" t="s">
        <v>51</v>
      </c>
      <c r="C42" s="23"/>
      <c r="D42" s="26">
        <v>9648.1306717556363</v>
      </c>
      <c r="E42" s="26">
        <v>9532.0849613919927</v>
      </c>
      <c r="F42" s="26">
        <v>9779.4078934607351</v>
      </c>
      <c r="G42" s="26">
        <v>10049.917350410926</v>
      </c>
      <c r="H42" s="26">
        <v>10127.654966839877</v>
      </c>
      <c r="I42" s="26"/>
      <c r="J42" s="26">
        <f t="shared" si="0"/>
        <v>-116.04571036364359</v>
      </c>
      <c r="K42" s="26">
        <f t="shared" si="0"/>
        <v>131.27722170509878</v>
      </c>
      <c r="L42" s="26">
        <f t="shared" si="0"/>
        <v>401.78667865528951</v>
      </c>
      <c r="M42" s="26">
        <f t="shared" si="0"/>
        <v>479.52429508424029</v>
      </c>
      <c r="N42" s="26"/>
      <c r="O42" s="25">
        <f t="shared" si="1"/>
        <v>-1.2027792150800853E-2</v>
      </c>
      <c r="P42" s="25">
        <f t="shared" si="1"/>
        <v>1.3606492922966451E-2</v>
      </c>
      <c r="Q42" s="25">
        <f t="shared" si="1"/>
        <v>4.1643992222399895E-2</v>
      </c>
      <c r="R42" s="25">
        <f t="shared" si="1"/>
        <v>4.9701264565997327E-2</v>
      </c>
    </row>
    <row r="43" spans="2:18" x14ac:dyDescent="0.25">
      <c r="B43" s="23" t="s">
        <v>52</v>
      </c>
      <c r="C43" s="23"/>
      <c r="D43" s="26">
        <v>25106.648819464226</v>
      </c>
      <c r="E43" s="26">
        <v>14737.93867037414</v>
      </c>
      <c r="F43" s="26">
        <v>15120.012131371595</v>
      </c>
      <c r="G43" s="26">
        <v>15537.904979337556</v>
      </c>
      <c r="H43" s="26">
        <v>15657.996876640664</v>
      </c>
      <c r="I43" s="26"/>
      <c r="J43" s="26">
        <f t="shared" si="0"/>
        <v>-10368.710149090086</v>
      </c>
      <c r="K43" s="26">
        <f t="shared" si="0"/>
        <v>-9986.6366880926307</v>
      </c>
      <c r="L43" s="26">
        <f t="shared" si="0"/>
        <v>-9568.74384012667</v>
      </c>
      <c r="M43" s="26">
        <f t="shared" si="0"/>
        <v>-9448.6519428235624</v>
      </c>
      <c r="N43" s="26"/>
      <c r="O43" s="25">
        <f t="shared" si="1"/>
        <v>-0.4129866245251983</v>
      </c>
      <c r="P43" s="25">
        <f t="shared" si="1"/>
        <v>-0.39776860543611747</v>
      </c>
      <c r="Q43" s="25">
        <f t="shared" si="1"/>
        <v>-0.38112389705743555</v>
      </c>
      <c r="R43" s="25">
        <f t="shared" si="1"/>
        <v>-0.37634062637218169</v>
      </c>
    </row>
    <row r="44" spans="2:18" x14ac:dyDescent="0.25">
      <c r="B44" s="23" t="s">
        <v>53</v>
      </c>
      <c r="C44" s="23"/>
      <c r="D44" s="26">
        <v>219280.8458438658</v>
      </c>
      <c r="E44" s="26">
        <v>260392.78897569858</v>
      </c>
      <c r="F44" s="26">
        <v>267205.95109993266</v>
      </c>
      <c r="G44" s="26">
        <v>274657.84717331361</v>
      </c>
      <c r="H44" s="26">
        <v>276799.33473959705</v>
      </c>
      <c r="I44" s="26"/>
      <c r="J44" s="26">
        <f t="shared" si="0"/>
        <v>41111.943131832784</v>
      </c>
      <c r="K44" s="26">
        <f t="shared" si="0"/>
        <v>47925.105256066861</v>
      </c>
      <c r="L44" s="26">
        <f t="shared" si="0"/>
        <v>55377.001329447812</v>
      </c>
      <c r="M44" s="26">
        <f t="shared" si="0"/>
        <v>57518.488895731251</v>
      </c>
      <c r="N44" s="26"/>
      <c r="O44" s="25">
        <f t="shared" si="1"/>
        <v>0.18748533632119257</v>
      </c>
      <c r="P44" s="25">
        <f t="shared" si="1"/>
        <v>0.21855582083166025</v>
      </c>
      <c r="Q44" s="25">
        <f t="shared" si="1"/>
        <v>0.25253916326498405</v>
      </c>
      <c r="R44" s="25">
        <f t="shared" si="1"/>
        <v>0.26230512142718587</v>
      </c>
    </row>
    <row r="45" spans="2:18" x14ac:dyDescent="0.25">
      <c r="B45" s="23" t="s">
        <v>54</v>
      </c>
      <c r="C45" s="23"/>
      <c r="D45" s="26">
        <v>82460.515214555053</v>
      </c>
      <c r="E45" s="26">
        <v>71633.160956275635</v>
      </c>
      <c r="F45" s="26">
        <v>73476.676248007585</v>
      </c>
      <c r="G45" s="26">
        <v>75493.021098339435</v>
      </c>
      <c r="H45" s="26">
        <v>76072.467910775464</v>
      </c>
      <c r="I45" s="26"/>
      <c r="J45" s="26">
        <f t="shared" si="0"/>
        <v>-10827.354258279418</v>
      </c>
      <c r="K45" s="26">
        <f t="shared" si="0"/>
        <v>-8983.8389665474679</v>
      </c>
      <c r="L45" s="26">
        <f t="shared" si="0"/>
        <v>-6967.4941162156174</v>
      </c>
      <c r="M45" s="26">
        <f t="shared" si="0"/>
        <v>-6388.0473037795891</v>
      </c>
      <c r="N45" s="26"/>
      <c r="O45" s="25">
        <f t="shared" si="1"/>
        <v>-0.13130349998550928</v>
      </c>
      <c r="P45" s="25">
        <f t="shared" si="1"/>
        <v>-0.10894716026418594</v>
      </c>
      <c r="Q45" s="25">
        <f t="shared" si="1"/>
        <v>-8.4494913693988094E-2</v>
      </c>
      <c r="R45" s="25">
        <f t="shared" si="1"/>
        <v>-7.7467952839712972E-2</v>
      </c>
    </row>
    <row r="46" spans="2:18" x14ac:dyDescent="0.25">
      <c r="B46" s="23" t="s">
        <v>55</v>
      </c>
      <c r="C46" s="23"/>
      <c r="D46" s="26">
        <v>85456.993006926074</v>
      </c>
      <c r="E46" s="26">
        <v>87691.34461017375</v>
      </c>
      <c r="F46" s="26">
        <v>90010.892790150334</v>
      </c>
      <c r="G46" s="26">
        <v>92547.898611999757</v>
      </c>
      <c r="H46" s="26">
        <v>93276.970296518601</v>
      </c>
      <c r="I46" s="26"/>
      <c r="J46" s="26">
        <f t="shared" si="0"/>
        <v>2234.3516032476764</v>
      </c>
      <c r="K46" s="26">
        <f t="shared" si="0"/>
        <v>4553.8997832242603</v>
      </c>
      <c r="L46" s="26">
        <f t="shared" si="0"/>
        <v>7090.9056050736835</v>
      </c>
      <c r="M46" s="26">
        <f t="shared" si="0"/>
        <v>7819.9772895925271</v>
      </c>
      <c r="N46" s="26"/>
      <c r="O46" s="25">
        <f t="shared" si="1"/>
        <v>2.6145918837403803E-2</v>
      </c>
      <c r="P46" s="25">
        <f t="shared" si="1"/>
        <v>5.3288790337558289E-2</v>
      </c>
      <c r="Q46" s="25">
        <f t="shared" si="1"/>
        <v>8.2976306040852377E-2</v>
      </c>
      <c r="R46" s="25">
        <f t="shared" si="1"/>
        <v>9.1507751612073918E-2</v>
      </c>
    </row>
    <row r="47" spans="2:18" x14ac:dyDescent="0.25">
      <c r="B47" s="23" t="s">
        <v>56</v>
      </c>
      <c r="C47" s="23"/>
      <c r="D47" s="26">
        <v>1919555.7461434884</v>
      </c>
      <c r="E47" s="26">
        <v>1697580.6734044135</v>
      </c>
      <c r="F47" s="26">
        <v>1741579.3484786493</v>
      </c>
      <c r="G47" s="26">
        <v>1789702.8993410948</v>
      </c>
      <c r="H47" s="26">
        <v>1803532.3978744226</v>
      </c>
      <c r="I47" s="26"/>
      <c r="J47" s="26">
        <f t="shared" si="0"/>
        <v>-221975.07273907494</v>
      </c>
      <c r="K47" s="26">
        <f t="shared" si="0"/>
        <v>-177976.39766483917</v>
      </c>
      <c r="L47" s="26">
        <f t="shared" si="0"/>
        <v>-129852.84680239367</v>
      </c>
      <c r="M47" s="26">
        <f t="shared" si="0"/>
        <v>-116023.34826906584</v>
      </c>
      <c r="N47" s="26"/>
      <c r="O47" s="25">
        <f t="shared" si="1"/>
        <v>-0.11563877380744847</v>
      </c>
      <c r="P47" s="25">
        <f t="shared" si="1"/>
        <v>-9.2717493629661529E-2</v>
      </c>
      <c r="Q47" s="25">
        <f t="shared" si="1"/>
        <v>-6.7647343435207064E-2</v>
      </c>
      <c r="R47" s="25">
        <f t="shared" si="1"/>
        <v>-6.0442812615452479E-2</v>
      </c>
    </row>
    <row r="48" spans="2:18" x14ac:dyDescent="0.25">
      <c r="B48" s="23" t="s">
        <v>57</v>
      </c>
      <c r="C48" s="23"/>
      <c r="D48" s="26">
        <v>159120.9976399329</v>
      </c>
      <c r="E48" s="26">
        <v>159734.41565782213</v>
      </c>
      <c r="F48" s="26">
        <v>163892.08436666572</v>
      </c>
      <c r="G48" s="26">
        <v>168439.53451696344</v>
      </c>
      <c r="H48" s="26">
        <v>169746.35735228751</v>
      </c>
      <c r="I48" s="26"/>
      <c r="J48" s="26">
        <f t="shared" si="0"/>
        <v>613.41801788922749</v>
      </c>
      <c r="K48" s="26">
        <f t="shared" si="0"/>
        <v>4771.086726732814</v>
      </c>
      <c r="L48" s="26">
        <f t="shared" si="0"/>
        <v>9318.5368770305358</v>
      </c>
      <c r="M48" s="26">
        <f t="shared" si="0"/>
        <v>10625.359712354606</v>
      </c>
      <c r="N48" s="26"/>
      <c r="O48" s="25">
        <f t="shared" si="1"/>
        <v>3.8550413018230145E-3</v>
      </c>
      <c r="P48" s="25">
        <f t="shared" si="1"/>
        <v>2.9984017178732669E-2</v>
      </c>
      <c r="Q48" s="25">
        <f t="shared" si="1"/>
        <v>5.856258454410268E-2</v>
      </c>
      <c r="R48" s="25">
        <f t="shared" si="1"/>
        <v>6.677534624561754E-2</v>
      </c>
    </row>
    <row r="49" spans="2:18" x14ac:dyDescent="0.25">
      <c r="B49" s="23" t="s">
        <v>58</v>
      </c>
      <c r="C49" s="23"/>
      <c r="D49" s="26">
        <v>11159.587036139405</v>
      </c>
      <c r="E49" s="26">
        <v>10200.504285806979</v>
      </c>
      <c r="F49" s="26">
        <v>10465.118786832625</v>
      </c>
      <c r="G49" s="26">
        <v>10754.540897329425</v>
      </c>
      <c r="H49" s="26">
        <v>10837.713534861283</v>
      </c>
      <c r="I49" s="26"/>
      <c r="J49" s="26">
        <f t="shared" si="0"/>
        <v>-959.08275033242535</v>
      </c>
      <c r="K49" s="26">
        <f t="shared" si="0"/>
        <v>-694.4682493067794</v>
      </c>
      <c r="L49" s="26">
        <f t="shared" si="0"/>
        <v>-405.04613880997931</v>
      </c>
      <c r="M49" s="26">
        <f t="shared" si="0"/>
        <v>-321.87350127812169</v>
      </c>
      <c r="N49" s="26"/>
      <c r="O49" s="25">
        <f t="shared" si="1"/>
        <v>-8.5942494755990029E-2</v>
      </c>
      <c r="P49" s="25">
        <f t="shared" si="1"/>
        <v>-6.2230640529779557E-2</v>
      </c>
      <c r="Q49" s="25">
        <f t="shared" si="1"/>
        <v>-3.6295799969861875E-2</v>
      </c>
      <c r="R49" s="25">
        <f t="shared" si="1"/>
        <v>-2.8842778880236453E-2</v>
      </c>
    </row>
    <row r="50" spans="2:18" x14ac:dyDescent="0.25">
      <c r="B50" s="23" t="s">
        <v>59</v>
      </c>
      <c r="C50" s="23"/>
      <c r="D50" s="26">
        <v>1340432.7568041275</v>
      </c>
      <c r="E50" s="26">
        <v>1290213.8341262629</v>
      </c>
      <c r="F50" s="26">
        <v>1323704.0686366903</v>
      </c>
      <c r="G50" s="26">
        <v>1360334.0126324706</v>
      </c>
      <c r="H50" s="26">
        <v>1370860.5375394437</v>
      </c>
      <c r="I50" s="26"/>
      <c r="J50" s="26">
        <f t="shared" si="0"/>
        <v>-50218.922677864553</v>
      </c>
      <c r="K50" s="26">
        <f t="shared" si="0"/>
        <v>-16728.688167437213</v>
      </c>
      <c r="L50" s="26">
        <f t="shared" si="0"/>
        <v>19901.255828343099</v>
      </c>
      <c r="M50" s="26">
        <f t="shared" si="0"/>
        <v>30427.780735316221</v>
      </c>
      <c r="N50" s="26"/>
      <c r="O50" s="25">
        <f t="shared" si="1"/>
        <v>-3.7464708634543542E-2</v>
      </c>
      <c r="P50" s="25">
        <f t="shared" si="1"/>
        <v>-1.2480065174863331E-2</v>
      </c>
      <c r="Q50" s="25">
        <f t="shared" si="1"/>
        <v>1.4846888609162168E-2</v>
      </c>
      <c r="R50" s="25">
        <f t="shared" si="1"/>
        <v>2.2699968037085627E-2</v>
      </c>
    </row>
    <row r="51" spans="2:18" x14ac:dyDescent="0.25">
      <c r="B51" s="23" t="s">
        <v>60</v>
      </c>
      <c r="C51" s="23"/>
      <c r="D51" s="26">
        <v>589078.34724920418</v>
      </c>
      <c r="E51" s="26">
        <v>568223.7134806104</v>
      </c>
      <c r="F51" s="26">
        <v>582639.13360778568</v>
      </c>
      <c r="G51" s="26">
        <v>598405.99937188381</v>
      </c>
      <c r="H51" s="26">
        <v>602937.00016156025</v>
      </c>
      <c r="I51" s="26"/>
      <c r="J51" s="26">
        <f t="shared" si="0"/>
        <v>-20854.633768593776</v>
      </c>
      <c r="K51" s="26">
        <f t="shared" si="0"/>
        <v>-6439.2136414184934</v>
      </c>
      <c r="L51" s="26">
        <f t="shared" si="0"/>
        <v>9327.6521226796322</v>
      </c>
      <c r="M51" s="26">
        <f t="shared" si="0"/>
        <v>13858.652912356076</v>
      </c>
      <c r="N51" s="26"/>
      <c r="O51" s="25">
        <f t="shared" si="1"/>
        <v>-3.5402139402980648E-2</v>
      </c>
      <c r="P51" s="25">
        <f t="shared" si="1"/>
        <v>-1.0930996991295738E-2</v>
      </c>
      <c r="Q51" s="25">
        <f t="shared" si="1"/>
        <v>1.5834315021485024E-2</v>
      </c>
      <c r="R51" s="25">
        <f t="shared" ref="R51:R75" si="2">+H51/$D51-1</f>
        <v>2.352599272587641E-2</v>
      </c>
    </row>
    <row r="52" spans="2:18" x14ac:dyDescent="0.25">
      <c r="B52" s="23" t="s">
        <v>61</v>
      </c>
      <c r="C52" s="23"/>
      <c r="D52" s="26">
        <v>24639.997694047564</v>
      </c>
      <c r="E52" s="26">
        <v>23934.415976032997</v>
      </c>
      <c r="F52" s="26">
        <v>24553.368693340253</v>
      </c>
      <c r="G52" s="26">
        <v>25230.348227895076</v>
      </c>
      <c r="H52" s="26">
        <v>25424.895124631334</v>
      </c>
      <c r="I52" s="26"/>
      <c r="J52" s="26">
        <f t="shared" si="0"/>
        <v>-705.58171801456774</v>
      </c>
      <c r="K52" s="26">
        <f t="shared" si="0"/>
        <v>-86.629000707311206</v>
      </c>
      <c r="L52" s="26">
        <f t="shared" si="0"/>
        <v>590.35053384751154</v>
      </c>
      <c r="M52" s="26">
        <f t="shared" si="0"/>
        <v>784.89743058376916</v>
      </c>
      <c r="N52" s="26"/>
      <c r="O52" s="25">
        <f t="shared" si="1"/>
        <v>-2.8635624352554956E-2</v>
      </c>
      <c r="P52" s="25">
        <f t="shared" si="1"/>
        <v>-3.5157876953957334E-3</v>
      </c>
      <c r="Q52" s="25">
        <f t="shared" si="1"/>
        <v>2.3959033648372818E-2</v>
      </c>
      <c r="R52" s="25">
        <f t="shared" si="2"/>
        <v>3.1854606495088422E-2</v>
      </c>
    </row>
    <row r="53" spans="2:18" x14ac:dyDescent="0.25">
      <c r="B53" s="23" t="s">
        <v>62</v>
      </c>
      <c r="C53" s="23"/>
      <c r="D53" s="26">
        <v>1070380.7359232609</v>
      </c>
      <c r="E53" s="26">
        <v>1488295.0685275628</v>
      </c>
      <c r="F53" s="26">
        <v>1527373.4383325141</v>
      </c>
      <c r="G53" s="26">
        <v>1570115.4053066804</v>
      </c>
      <c r="H53" s="26">
        <v>1582398.3719412568</v>
      </c>
      <c r="I53" s="26"/>
      <c r="J53" s="26">
        <f t="shared" si="0"/>
        <v>417914.33260430186</v>
      </c>
      <c r="K53" s="26">
        <f t="shared" si="0"/>
        <v>456992.70240925322</v>
      </c>
      <c r="L53" s="26">
        <f t="shared" si="0"/>
        <v>499734.66938341944</v>
      </c>
      <c r="M53" s="26">
        <f t="shared" si="0"/>
        <v>512017.63601799589</v>
      </c>
      <c r="N53" s="26"/>
      <c r="O53" s="25">
        <f t="shared" si="1"/>
        <v>0.39043521485261801</v>
      </c>
      <c r="P53" s="25">
        <f t="shared" si="1"/>
        <v>0.42694406492197601</v>
      </c>
      <c r="Q53" s="25">
        <f t="shared" si="1"/>
        <v>0.46687561968533697</v>
      </c>
      <c r="R53" s="25">
        <f t="shared" si="2"/>
        <v>0.47835094451354565</v>
      </c>
    </row>
    <row r="54" spans="2:18" x14ac:dyDescent="0.25">
      <c r="B54" s="23" t="s">
        <v>63</v>
      </c>
      <c r="C54" s="23"/>
      <c r="D54" s="26">
        <v>2577224.6822689022</v>
      </c>
      <c r="E54" s="26">
        <v>1828573.9550569679</v>
      </c>
      <c r="F54" s="26">
        <v>1876614.8977891502</v>
      </c>
      <c r="G54" s="26">
        <v>1929159.6789024756</v>
      </c>
      <c r="H54" s="26">
        <v>1944259.7278456183</v>
      </c>
      <c r="I54" s="26"/>
      <c r="J54" s="26">
        <f t="shared" si="0"/>
        <v>-748650.72721193428</v>
      </c>
      <c r="K54" s="26">
        <f t="shared" si="0"/>
        <v>-700609.78447975195</v>
      </c>
      <c r="L54" s="26">
        <f t="shared" si="0"/>
        <v>-648065.00336642656</v>
      </c>
      <c r="M54" s="26">
        <f t="shared" si="0"/>
        <v>-632964.95442328393</v>
      </c>
      <c r="N54" s="26"/>
      <c r="O54" s="25">
        <f t="shared" si="1"/>
        <v>-0.29048717884885666</v>
      </c>
      <c r="P54" s="25">
        <f t="shared" si="1"/>
        <v>-0.27184660666176708</v>
      </c>
      <c r="Q54" s="25">
        <f t="shared" si="1"/>
        <v>-0.25145848083213751</v>
      </c>
      <c r="R54" s="25">
        <f t="shared" si="2"/>
        <v>-0.24559944609332351</v>
      </c>
    </row>
    <row r="55" spans="2:18" x14ac:dyDescent="0.25">
      <c r="B55" s="23" t="s">
        <v>64</v>
      </c>
      <c r="C55" s="23"/>
      <c r="D55" s="26">
        <v>878435.29380315717</v>
      </c>
      <c r="E55" s="26">
        <v>832813.62077237922</v>
      </c>
      <c r="F55" s="26">
        <v>854693.2208171949</v>
      </c>
      <c r="G55" s="26">
        <v>878624.03336621204</v>
      </c>
      <c r="H55" s="26">
        <v>885501.14719336818</v>
      </c>
      <c r="I55" s="26"/>
      <c r="J55" s="26">
        <f t="shared" si="0"/>
        <v>-45621.673030777951</v>
      </c>
      <c r="K55" s="26">
        <f t="shared" si="0"/>
        <v>-23742.072985962266</v>
      </c>
      <c r="L55" s="26">
        <f t="shared" si="0"/>
        <v>188.73956305487081</v>
      </c>
      <c r="M55" s="26">
        <f t="shared" si="0"/>
        <v>7065.8533902110066</v>
      </c>
      <c r="N55" s="26"/>
      <c r="O55" s="25">
        <f t="shared" si="1"/>
        <v>-5.1935154874368061E-2</v>
      </c>
      <c r="P55" s="25">
        <f t="shared" si="1"/>
        <v>-2.7027685651349165E-2</v>
      </c>
      <c r="Q55" s="25">
        <f t="shared" si="1"/>
        <v>2.1485881132776719E-4</v>
      </c>
      <c r="R55" s="25">
        <f t="shared" si="2"/>
        <v>8.0436811226238802E-3</v>
      </c>
    </row>
    <row r="56" spans="2:18" x14ac:dyDescent="0.25">
      <c r="B56" s="23" t="s">
        <v>65</v>
      </c>
      <c r="C56" s="23"/>
      <c r="D56" s="26">
        <v>463304.40012872999</v>
      </c>
      <c r="E56" s="26">
        <v>383422.41000405897</v>
      </c>
      <c r="F56" s="26">
        <v>393417.34288755211</v>
      </c>
      <c r="G56" s="26">
        <v>404349.30072887288</v>
      </c>
      <c r="H56" s="26">
        <v>407490.87054704962</v>
      </c>
      <c r="I56" s="26"/>
      <c r="J56" s="26">
        <f t="shared" si="0"/>
        <v>-79881.990124671021</v>
      </c>
      <c r="K56" s="26">
        <f t="shared" si="0"/>
        <v>-69887.057241177885</v>
      </c>
      <c r="L56" s="26">
        <f t="shared" si="0"/>
        <v>-58955.099399857107</v>
      </c>
      <c r="M56" s="26">
        <f t="shared" si="0"/>
        <v>-55813.52958168037</v>
      </c>
      <c r="N56" s="26"/>
      <c r="O56" s="25">
        <f t="shared" si="1"/>
        <v>-0.17241793970114605</v>
      </c>
      <c r="P56" s="25">
        <f t="shared" si="1"/>
        <v>-0.15084479495933911</v>
      </c>
      <c r="Q56" s="25">
        <f t="shared" si="1"/>
        <v>-0.12724916789798746</v>
      </c>
      <c r="R56" s="25">
        <f t="shared" si="2"/>
        <v>-0.12046837795231924</v>
      </c>
    </row>
    <row r="57" spans="2:18" x14ac:dyDescent="0.25">
      <c r="B57" s="23" t="s">
        <v>66</v>
      </c>
      <c r="C57" s="23"/>
      <c r="D57" s="26">
        <v>142294.52256931853</v>
      </c>
      <c r="E57" s="26">
        <v>147718.04276248574</v>
      </c>
      <c r="F57" s="26">
        <v>151547.14138983778</v>
      </c>
      <c r="G57" s="26">
        <v>155735.21801350408</v>
      </c>
      <c r="H57" s="26">
        <v>156938.76593310817</v>
      </c>
      <c r="I57" s="26"/>
      <c r="J57" s="26">
        <f t="shared" si="0"/>
        <v>5423.5201931672054</v>
      </c>
      <c r="K57" s="26">
        <f t="shared" si="0"/>
        <v>9252.6188205192448</v>
      </c>
      <c r="L57" s="26">
        <f t="shared" si="0"/>
        <v>13440.695444185549</v>
      </c>
      <c r="M57" s="26">
        <f t="shared" si="0"/>
        <v>14644.243363789632</v>
      </c>
      <c r="N57" s="26"/>
      <c r="O57" s="25">
        <f t="shared" si="1"/>
        <v>3.8114750274559128E-2</v>
      </c>
      <c r="P57" s="25">
        <f t="shared" si="1"/>
        <v>6.502442014949561E-2</v>
      </c>
      <c r="Q57" s="25">
        <f t="shared" si="1"/>
        <v>9.4456871575207213E-2</v>
      </c>
      <c r="R57" s="25">
        <f t="shared" si="2"/>
        <v>0.10291501808620707</v>
      </c>
    </row>
    <row r="58" spans="2:18" x14ac:dyDescent="0.25">
      <c r="B58" s="23" t="s">
        <v>67</v>
      </c>
      <c r="C58" s="23"/>
      <c r="D58" s="26">
        <v>364657.33104779263</v>
      </c>
      <c r="E58" s="26">
        <v>393549.59780601424</v>
      </c>
      <c r="F58" s="26">
        <v>403771.67790767318</v>
      </c>
      <c r="G58" s="26">
        <v>414952.07801886275</v>
      </c>
      <c r="H58" s="26">
        <v>418165.04389874288</v>
      </c>
      <c r="I58" s="26"/>
      <c r="J58" s="26">
        <f t="shared" si="0"/>
        <v>28892.266758221609</v>
      </c>
      <c r="K58" s="26">
        <f t="shared" si="0"/>
        <v>39114.346859880548</v>
      </c>
      <c r="L58" s="26">
        <f t="shared" si="0"/>
        <v>50294.746971070126</v>
      </c>
      <c r="M58" s="26">
        <f t="shared" si="0"/>
        <v>53507.712850950251</v>
      </c>
      <c r="N58" s="26"/>
      <c r="O58" s="25">
        <f t="shared" si="1"/>
        <v>7.9231279061917181E-2</v>
      </c>
      <c r="P58" s="25">
        <f t="shared" si="1"/>
        <v>0.10726329496102771</v>
      </c>
      <c r="Q58" s="25">
        <f t="shared" si="1"/>
        <v>0.13792331235068023</v>
      </c>
      <c r="R58" s="25">
        <f t="shared" si="2"/>
        <v>0.14673423045466594</v>
      </c>
    </row>
    <row r="59" spans="2:18" x14ac:dyDescent="0.25">
      <c r="B59" s="23" t="s">
        <v>68</v>
      </c>
      <c r="C59" s="23"/>
      <c r="D59" s="26">
        <v>307376.329141166</v>
      </c>
      <c r="E59" s="26">
        <v>213288.26406862916</v>
      </c>
      <c r="F59" s="26">
        <v>218794.90041539387</v>
      </c>
      <c r="G59" s="26">
        <v>224817.78391966774</v>
      </c>
      <c r="H59" s="26">
        <v>226548.60920367151</v>
      </c>
      <c r="I59" s="26"/>
      <c r="J59" s="26">
        <f t="shared" si="0"/>
        <v>-94088.065072536847</v>
      </c>
      <c r="K59" s="26">
        <f t="shared" si="0"/>
        <v>-88581.42872577213</v>
      </c>
      <c r="L59" s="26">
        <f t="shared" si="0"/>
        <v>-82558.545221498265</v>
      </c>
      <c r="M59" s="26">
        <f t="shared" si="0"/>
        <v>-80827.71993749449</v>
      </c>
      <c r="N59" s="26"/>
      <c r="O59" s="25">
        <f t="shared" si="1"/>
        <v>-0.30610055541826009</v>
      </c>
      <c r="P59" s="25">
        <f t="shared" si="1"/>
        <v>-0.28818558987048781</v>
      </c>
      <c r="Q59" s="25">
        <f t="shared" si="1"/>
        <v>-0.26859109630261191</v>
      </c>
      <c r="R59" s="25">
        <f t="shared" si="2"/>
        <v>-0.26296013152129705</v>
      </c>
    </row>
    <row r="60" spans="2:18" x14ac:dyDescent="0.25">
      <c r="B60" s="23" t="s">
        <v>69</v>
      </c>
      <c r="C60" s="23"/>
      <c r="D60" s="26">
        <v>1652240.6693518646</v>
      </c>
      <c r="E60" s="26">
        <v>1480865.1508113032</v>
      </c>
      <c r="F60" s="26">
        <v>1520122.6207839851</v>
      </c>
      <c r="G60" s="26">
        <v>1563060.4785666065</v>
      </c>
      <c r="H60" s="26">
        <v>1575399.7392941932</v>
      </c>
      <c r="I60" s="26"/>
      <c r="J60" s="26">
        <f t="shared" si="0"/>
        <v>-171375.51854056143</v>
      </c>
      <c r="K60" s="26">
        <f t="shared" si="0"/>
        <v>-132118.04856787948</v>
      </c>
      <c r="L60" s="26">
        <f t="shared" si="0"/>
        <v>-89180.190785258077</v>
      </c>
      <c r="M60" s="26">
        <f t="shared" si="0"/>
        <v>-76840.930057671387</v>
      </c>
      <c r="N60" s="26"/>
      <c r="O60" s="25">
        <f t="shared" si="1"/>
        <v>-0.10372309659208911</v>
      </c>
      <c r="P60" s="25">
        <f t="shared" si="1"/>
        <v>-7.996295637711559E-2</v>
      </c>
      <c r="Q60" s="25">
        <f t="shared" si="1"/>
        <v>-5.3975303016988052E-2</v>
      </c>
      <c r="R60" s="25">
        <f t="shared" si="2"/>
        <v>-4.6507104856470027E-2</v>
      </c>
    </row>
    <row r="61" spans="2:18" x14ac:dyDescent="0.25">
      <c r="B61" s="23" t="s">
        <v>70</v>
      </c>
      <c r="C61" s="23"/>
      <c r="D61" s="26">
        <v>118028.39726195124</v>
      </c>
      <c r="E61" s="26">
        <v>132173.27926525663</v>
      </c>
      <c r="F61" s="26">
        <v>135589.39512842128</v>
      </c>
      <c r="G61" s="26">
        <v>139325.77185375764</v>
      </c>
      <c r="H61" s="26">
        <v>140399.51257980461</v>
      </c>
      <c r="I61" s="26"/>
      <c r="J61" s="26">
        <f t="shared" si="0"/>
        <v>14144.882003305393</v>
      </c>
      <c r="K61" s="26">
        <f t="shared" si="0"/>
        <v>17560.997866470047</v>
      </c>
      <c r="L61" s="26">
        <f t="shared" si="0"/>
        <v>21297.374591806409</v>
      </c>
      <c r="M61" s="26">
        <f t="shared" si="0"/>
        <v>22371.115317853371</v>
      </c>
      <c r="N61" s="26"/>
      <c r="O61" s="25">
        <f t="shared" si="1"/>
        <v>0.11984304058549866</v>
      </c>
      <c r="P61" s="25">
        <f t="shared" si="1"/>
        <v>0.14878620970761225</v>
      </c>
      <c r="Q61" s="25">
        <f t="shared" si="1"/>
        <v>0.18044280093492415</v>
      </c>
      <c r="R61" s="25">
        <f t="shared" si="2"/>
        <v>0.18954010930270537</v>
      </c>
    </row>
    <row r="62" spans="2:18" x14ac:dyDescent="0.25">
      <c r="B62" s="23" t="s">
        <v>71</v>
      </c>
      <c r="C62" s="23"/>
      <c r="D62" s="26">
        <v>228720.95359687312</v>
      </c>
      <c r="E62" s="26">
        <v>250865.25507196906</v>
      </c>
      <c r="F62" s="26">
        <v>257476.13287223404</v>
      </c>
      <c r="G62" s="26">
        <v>264706.78046627395</v>
      </c>
      <c r="H62" s="26">
        <v>266784.68678251008</v>
      </c>
      <c r="I62" s="26"/>
      <c r="J62" s="26">
        <f t="shared" si="0"/>
        <v>22144.301475095941</v>
      </c>
      <c r="K62" s="26">
        <f t="shared" si="0"/>
        <v>28755.179275360919</v>
      </c>
      <c r="L62" s="26">
        <f t="shared" si="0"/>
        <v>35985.826869400829</v>
      </c>
      <c r="M62" s="26">
        <f t="shared" si="0"/>
        <v>38063.733185636956</v>
      </c>
      <c r="N62" s="26"/>
      <c r="O62" s="25">
        <f t="shared" si="1"/>
        <v>9.6817983341070946E-2</v>
      </c>
      <c r="P62" s="25">
        <f t="shared" si="1"/>
        <v>0.12572166573790478</v>
      </c>
      <c r="Q62" s="25">
        <f t="shared" si="1"/>
        <v>0.15733506835944211</v>
      </c>
      <c r="R62" s="25">
        <f t="shared" si="2"/>
        <v>0.16641996540782755</v>
      </c>
    </row>
    <row r="63" spans="2:18" x14ac:dyDescent="0.25">
      <c r="B63" s="23" t="s">
        <v>72</v>
      </c>
      <c r="C63" s="23"/>
      <c r="D63" s="26">
        <v>6387.7616497911768</v>
      </c>
      <c r="E63" s="26">
        <v>5766.8445712617759</v>
      </c>
      <c r="F63" s="26">
        <v>5916.6621084585886</v>
      </c>
      <c r="G63" s="26">
        <v>6080.5250397676027</v>
      </c>
      <c r="H63" s="26">
        <v>6127.6151261721207</v>
      </c>
      <c r="I63" s="26"/>
      <c r="J63" s="26">
        <f t="shared" si="0"/>
        <v>-620.9170785294009</v>
      </c>
      <c r="K63" s="26">
        <f t="shared" si="0"/>
        <v>-471.09954133258816</v>
      </c>
      <c r="L63" s="26">
        <f t="shared" si="0"/>
        <v>-307.23661002357403</v>
      </c>
      <c r="M63" s="26">
        <f t="shared" si="0"/>
        <v>-260.1465236190561</v>
      </c>
      <c r="N63" s="26"/>
      <c r="O63" s="25">
        <f t="shared" si="1"/>
        <v>-9.7204171440820608E-2</v>
      </c>
      <c r="P63" s="25">
        <f t="shared" si="1"/>
        <v>-7.3750331831493599E-2</v>
      </c>
      <c r="Q63" s="25">
        <f t="shared" si="1"/>
        <v>-4.8097694758792109E-2</v>
      </c>
      <c r="R63" s="25">
        <f t="shared" si="2"/>
        <v>-4.0725771855867676E-2</v>
      </c>
    </row>
    <row r="64" spans="2:18" x14ac:dyDescent="0.25">
      <c r="B64" s="23" t="s">
        <v>73</v>
      </c>
      <c r="C64" s="23"/>
      <c r="D64" s="26">
        <v>35119.164496378136</v>
      </c>
      <c r="E64" s="26">
        <v>30031.504641256113</v>
      </c>
      <c r="F64" s="26">
        <v>30815.670280412312</v>
      </c>
      <c r="G64" s="26">
        <v>31673.351448239424</v>
      </c>
      <c r="H64" s="26">
        <v>31919.827450944038</v>
      </c>
      <c r="I64" s="26"/>
      <c r="J64" s="26">
        <f t="shared" si="0"/>
        <v>-5087.6598551220231</v>
      </c>
      <c r="K64" s="26">
        <f t="shared" si="0"/>
        <v>-4303.494215965824</v>
      </c>
      <c r="L64" s="26">
        <f t="shared" si="0"/>
        <v>-3445.8130481387125</v>
      </c>
      <c r="M64" s="26">
        <f t="shared" si="0"/>
        <v>-3199.3370454340984</v>
      </c>
      <c r="N64" s="26"/>
      <c r="O64" s="25">
        <f t="shared" si="1"/>
        <v>-0.14486847645953305</v>
      </c>
      <c r="P64" s="25">
        <f t="shared" si="1"/>
        <v>-0.12253976646880782</v>
      </c>
      <c r="Q64" s="25">
        <f t="shared" si="1"/>
        <v>-9.8117739916451674E-2</v>
      </c>
      <c r="R64" s="25">
        <f t="shared" si="2"/>
        <v>-9.1099463535473602E-2</v>
      </c>
    </row>
    <row r="65" spans="2:18" x14ac:dyDescent="0.25">
      <c r="B65" s="23" t="s">
        <v>74</v>
      </c>
      <c r="C65" s="23"/>
      <c r="D65" s="26">
        <v>434385.39076545107</v>
      </c>
      <c r="E65" s="26">
        <v>398505.9656718403</v>
      </c>
      <c r="F65" s="26">
        <v>409072.60191793746</v>
      </c>
      <c r="G65" s="26">
        <v>420629.86031210632</v>
      </c>
      <c r="H65" s="26">
        <v>423951.12578705646</v>
      </c>
      <c r="I65" s="26"/>
      <c r="J65" s="26">
        <f t="shared" si="0"/>
        <v>-35879.425093610771</v>
      </c>
      <c r="K65" s="26">
        <f t="shared" si="0"/>
        <v>-25312.788847513613</v>
      </c>
      <c r="L65" s="26">
        <f t="shared" si="0"/>
        <v>-13755.530453344749</v>
      </c>
      <c r="M65" s="26">
        <f t="shared" si="0"/>
        <v>-10434.264978394611</v>
      </c>
      <c r="N65" s="26"/>
      <c r="O65" s="25">
        <f t="shared" si="1"/>
        <v>-8.2598139477909061E-2</v>
      </c>
      <c r="P65" s="25">
        <f t="shared" si="1"/>
        <v>-5.8272652316664564E-2</v>
      </c>
      <c r="Q65" s="25">
        <f t="shared" si="1"/>
        <v>-3.166665073405317E-2</v>
      </c>
      <c r="R65" s="25">
        <f t="shared" si="2"/>
        <v>-2.4020754841703851E-2</v>
      </c>
    </row>
    <row r="66" spans="2:18" x14ac:dyDescent="0.25">
      <c r="B66" s="23" t="s">
        <v>75</v>
      </c>
      <c r="C66" s="23"/>
      <c r="D66" s="26">
        <v>273354.24524187396</v>
      </c>
      <c r="E66" s="26">
        <v>243961.4822027231</v>
      </c>
      <c r="F66" s="26">
        <v>250331.6594998003</v>
      </c>
      <c r="G66" s="26">
        <v>257299.04091847854</v>
      </c>
      <c r="H66" s="26">
        <v>259301.29115529428</v>
      </c>
      <c r="I66" s="26"/>
      <c r="J66" s="26">
        <f t="shared" si="0"/>
        <v>-29392.763039150857</v>
      </c>
      <c r="K66" s="26">
        <f t="shared" si="0"/>
        <v>-23022.585742073657</v>
      </c>
      <c r="L66" s="26">
        <f t="shared" si="0"/>
        <v>-16055.204323395417</v>
      </c>
      <c r="M66" s="26">
        <f t="shared" si="0"/>
        <v>-14052.954086579673</v>
      </c>
      <c r="N66" s="26"/>
      <c r="O66" s="25">
        <f t="shared" si="1"/>
        <v>-0.10752627241308454</v>
      </c>
      <c r="P66" s="25">
        <f t="shared" si="1"/>
        <v>-8.4222528615578773E-2</v>
      </c>
      <c r="Q66" s="25">
        <f t="shared" si="1"/>
        <v>-5.8734058837056624E-2</v>
      </c>
      <c r="R66" s="25">
        <f t="shared" si="2"/>
        <v>-5.1409313486772801E-2</v>
      </c>
    </row>
    <row r="67" spans="2:18" x14ac:dyDescent="0.25">
      <c r="B67" s="23" t="s">
        <v>76</v>
      </c>
      <c r="C67" s="23"/>
      <c r="D67" s="26">
        <v>238379.51168102981</v>
      </c>
      <c r="E67" s="26">
        <v>235623.95680674198</v>
      </c>
      <c r="F67" s="26">
        <v>241744.53732485528</v>
      </c>
      <c r="G67" s="26">
        <v>248438.92226654178</v>
      </c>
      <c r="H67" s="26">
        <v>250362.7201799005</v>
      </c>
      <c r="I67" s="26"/>
      <c r="J67" s="26">
        <f t="shared" si="0"/>
        <v>-2755.5548742878309</v>
      </c>
      <c r="K67" s="26">
        <f t="shared" si="0"/>
        <v>3365.0256438254728</v>
      </c>
      <c r="L67" s="26">
        <f t="shared" si="0"/>
        <v>10059.410585511971</v>
      </c>
      <c r="M67" s="26">
        <f t="shared" si="0"/>
        <v>11983.208498870692</v>
      </c>
      <c r="N67" s="26"/>
      <c r="O67" s="25">
        <f t="shared" si="1"/>
        <v>-1.1559528983241529E-2</v>
      </c>
      <c r="P67" s="25">
        <f t="shared" si="1"/>
        <v>1.4116253616326402E-2</v>
      </c>
      <c r="Q67" s="25">
        <f t="shared" si="1"/>
        <v>4.2199140834604298E-2</v>
      </c>
      <c r="R67" s="25">
        <f t="shared" si="2"/>
        <v>5.0269456524876022E-2</v>
      </c>
    </row>
    <row r="68" spans="2:18" x14ac:dyDescent="0.25">
      <c r="B68" s="23" t="s">
        <v>77</v>
      </c>
      <c r="C68" s="23"/>
      <c r="D68" s="26">
        <v>61128.236954162909</v>
      </c>
      <c r="E68" s="26">
        <v>45980.47734742795</v>
      </c>
      <c r="F68" s="26">
        <v>47165.893155460712</v>
      </c>
      <c r="G68" s="26">
        <v>48462.441695496571</v>
      </c>
      <c r="H68" s="26">
        <v>48835.037146403061</v>
      </c>
      <c r="I68" s="26"/>
      <c r="J68" s="26">
        <f t="shared" si="0"/>
        <v>-15147.759606734959</v>
      </c>
      <c r="K68" s="26">
        <f t="shared" si="0"/>
        <v>-13962.343798702197</v>
      </c>
      <c r="L68" s="26">
        <f t="shared" si="0"/>
        <v>-12665.795258666338</v>
      </c>
      <c r="M68" s="26">
        <f t="shared" si="0"/>
        <v>-12293.199807759847</v>
      </c>
      <c r="N68" s="26"/>
      <c r="O68" s="25">
        <f t="shared" si="1"/>
        <v>-0.24780298535509093</v>
      </c>
      <c r="P68" s="25">
        <f t="shared" si="1"/>
        <v>-0.22841070664563545</v>
      </c>
      <c r="Q68" s="25">
        <f t="shared" si="1"/>
        <v>-0.20720040180716814</v>
      </c>
      <c r="R68" s="25">
        <f t="shared" si="2"/>
        <v>-0.20110509349350159</v>
      </c>
    </row>
    <row r="69" spans="2:18" x14ac:dyDescent="0.25">
      <c r="B69" s="23" t="s">
        <v>78</v>
      </c>
      <c r="C69" s="23"/>
      <c r="D69" s="26">
        <v>40140.549284848479</v>
      </c>
      <c r="E69" s="26">
        <v>52127.292594835017</v>
      </c>
      <c r="F69" s="26">
        <v>53493.086718728104</v>
      </c>
      <c r="G69" s="26">
        <v>54986.924041736173</v>
      </c>
      <c r="H69" s="26">
        <v>55416.215328379207</v>
      </c>
      <c r="I69" s="26"/>
      <c r="J69" s="26">
        <f t="shared" si="0"/>
        <v>11986.743309986537</v>
      </c>
      <c r="K69" s="26">
        <f t="shared" si="0"/>
        <v>13352.537433879625</v>
      </c>
      <c r="L69" s="26">
        <f t="shared" si="0"/>
        <v>14846.374756887693</v>
      </c>
      <c r="M69" s="26">
        <f t="shared" si="0"/>
        <v>15275.666043530728</v>
      </c>
      <c r="N69" s="26"/>
      <c r="O69" s="25">
        <f t="shared" si="1"/>
        <v>0.29861931447238743</v>
      </c>
      <c r="P69" s="25">
        <f t="shared" si="1"/>
        <v>0.33264461178959737</v>
      </c>
      <c r="Q69" s="25">
        <f t="shared" si="1"/>
        <v>0.36985978073029591</v>
      </c>
      <c r="R69" s="25">
        <f t="shared" si="2"/>
        <v>0.3805544845719564</v>
      </c>
    </row>
    <row r="70" spans="2:18" x14ac:dyDescent="0.25">
      <c r="B70" s="23" t="s">
        <v>79</v>
      </c>
      <c r="C70" s="23"/>
      <c r="D70" s="26">
        <v>15649.879881264602</v>
      </c>
      <c r="E70" s="26">
        <v>14849.202672853822</v>
      </c>
      <c r="F70" s="26">
        <v>15233.946366199221</v>
      </c>
      <c r="G70" s="26">
        <v>15654.759780795754</v>
      </c>
      <c r="H70" s="26">
        <v>15775.690975515819</v>
      </c>
      <c r="I70" s="26"/>
      <c r="J70" s="26">
        <f t="shared" si="0"/>
        <v>-800.67720841077971</v>
      </c>
      <c r="K70" s="26">
        <f t="shared" si="0"/>
        <v>-415.93351506538056</v>
      </c>
      <c r="L70" s="26">
        <f t="shared" si="0"/>
        <v>4.8798995311517501</v>
      </c>
      <c r="M70" s="26">
        <f t="shared" si="0"/>
        <v>125.81109425121758</v>
      </c>
      <c r="N70" s="26"/>
      <c r="O70" s="25">
        <f t="shared" si="1"/>
        <v>-5.1161875649238575E-2</v>
      </c>
      <c r="P70" s="25">
        <f t="shared" si="1"/>
        <v>-2.6577425400134858E-2</v>
      </c>
      <c r="Q70" s="25">
        <f t="shared" si="1"/>
        <v>3.1181705982263885E-4</v>
      </c>
      <c r="R70" s="25">
        <f t="shared" si="2"/>
        <v>8.0391092587128732E-3</v>
      </c>
    </row>
    <row r="71" spans="2:18" x14ac:dyDescent="0.25">
      <c r="B71" s="23" t="s">
        <v>80</v>
      </c>
      <c r="C71" s="23"/>
      <c r="D71" s="26">
        <v>218372.85503091375</v>
      </c>
      <c r="E71" s="26">
        <v>283106.22308261564</v>
      </c>
      <c r="F71" s="26">
        <v>290516.95571679453</v>
      </c>
      <c r="G71" s="26">
        <v>298622.44453542773</v>
      </c>
      <c r="H71" s="26">
        <v>300951.75822322263</v>
      </c>
      <c r="I71" s="26"/>
      <c r="J71" s="26">
        <f t="shared" si="0"/>
        <v>64733.368051701895</v>
      </c>
      <c r="K71" s="26">
        <f t="shared" si="0"/>
        <v>72144.100685880781</v>
      </c>
      <c r="L71" s="26">
        <f t="shared" si="0"/>
        <v>80249.589504513977</v>
      </c>
      <c r="M71" s="26">
        <f t="shared" si="0"/>
        <v>82578.903192308877</v>
      </c>
      <c r="N71" s="26"/>
      <c r="O71" s="25">
        <f t="shared" si="1"/>
        <v>0.29643504932212372</v>
      </c>
      <c r="P71" s="25">
        <f t="shared" si="1"/>
        <v>0.33037119323126385</v>
      </c>
      <c r="Q71" s="25">
        <f t="shared" si="1"/>
        <v>0.36748885063188608</v>
      </c>
      <c r="R71" s="25">
        <f t="shared" si="2"/>
        <v>0.37815553210868935</v>
      </c>
    </row>
    <row r="72" spans="2:18" x14ac:dyDescent="0.25">
      <c r="B72" s="23" t="s">
        <v>81</v>
      </c>
      <c r="C72" s="23"/>
      <c r="D72" s="26">
        <v>38071.563325124444</v>
      </c>
      <c r="E72" s="26">
        <v>37134.261997212976</v>
      </c>
      <c r="F72" s="26">
        <v>38102.937130851147</v>
      </c>
      <c r="G72" s="26">
        <v>39162.425558267911</v>
      </c>
      <c r="H72" s="26">
        <v>39466.895893279529</v>
      </c>
      <c r="I72" s="26"/>
      <c r="J72" s="26">
        <f t="shared" si="0"/>
        <v>-937.30132791146752</v>
      </c>
      <c r="K72" s="26">
        <f t="shared" si="0"/>
        <v>31.373805726703722</v>
      </c>
      <c r="L72" s="26">
        <f t="shared" si="0"/>
        <v>1090.8622331434672</v>
      </c>
      <c r="M72" s="26">
        <f t="shared" si="0"/>
        <v>1395.332568155085</v>
      </c>
      <c r="N72" s="26"/>
      <c r="O72" s="25">
        <f t="shared" si="1"/>
        <v>-2.4619459934100418E-2</v>
      </c>
      <c r="P72" s="25">
        <f t="shared" si="1"/>
        <v>8.2407453192234748E-4</v>
      </c>
      <c r="Q72" s="25">
        <f t="shared" si="1"/>
        <v>2.8652940354135126E-2</v>
      </c>
      <c r="R72" s="25">
        <f t="shared" si="2"/>
        <v>3.6650256682111859E-2</v>
      </c>
    </row>
    <row r="73" spans="2:18" x14ac:dyDescent="0.25">
      <c r="B73" s="23" t="s">
        <v>82</v>
      </c>
      <c r="C73" s="23"/>
      <c r="D73" s="26">
        <v>583945.99627888191</v>
      </c>
      <c r="E73" s="26">
        <v>626221.90524349757</v>
      </c>
      <c r="F73" s="26">
        <v>642715.43961977412</v>
      </c>
      <c r="G73" s="26">
        <v>660755.24284382677</v>
      </c>
      <c r="H73" s="26">
        <v>665939.42871036136</v>
      </c>
      <c r="I73" s="26"/>
      <c r="J73" s="26">
        <f t="shared" si="0"/>
        <v>42275.908964615664</v>
      </c>
      <c r="K73" s="26">
        <f t="shared" si="0"/>
        <v>58769.443340892205</v>
      </c>
      <c r="L73" s="26">
        <f t="shared" si="0"/>
        <v>76809.246564944857</v>
      </c>
      <c r="M73" s="26">
        <f t="shared" si="0"/>
        <v>81993.43243147945</v>
      </c>
      <c r="N73" s="26"/>
      <c r="O73" s="25">
        <f t="shared" si="1"/>
        <v>7.2396949776200703E-2</v>
      </c>
      <c r="P73" s="25">
        <f t="shared" si="1"/>
        <v>0.10064191503219932</v>
      </c>
      <c r="Q73" s="25">
        <f t="shared" si="1"/>
        <v>0.13153484578094821</v>
      </c>
      <c r="R73" s="25">
        <f t="shared" si="2"/>
        <v>0.140412697328129</v>
      </c>
    </row>
    <row r="74" spans="2:18" x14ac:dyDescent="0.25">
      <c r="B74" s="23" t="s">
        <v>83</v>
      </c>
      <c r="C74" s="23"/>
      <c r="D74" s="26">
        <v>114802.9975698307</v>
      </c>
      <c r="E74" s="26">
        <v>114841.41063485178</v>
      </c>
      <c r="F74" s="26">
        <v>117834.18172281863</v>
      </c>
      <c r="G74" s="26">
        <v>121107.52510028238</v>
      </c>
      <c r="H74" s="26">
        <v>122048.20168433391</v>
      </c>
      <c r="I74" s="26"/>
      <c r="J74" s="26">
        <f t="shared" si="0"/>
        <v>38.413065021086368</v>
      </c>
      <c r="K74" s="26">
        <f t="shared" si="0"/>
        <v>3031.1841529879312</v>
      </c>
      <c r="L74" s="26">
        <f t="shared" si="0"/>
        <v>6304.5275304516836</v>
      </c>
      <c r="M74" s="26">
        <f t="shared" si="0"/>
        <v>7245.2041145032126</v>
      </c>
      <c r="N74" s="26"/>
      <c r="O74" s="25">
        <f t="shared" si="1"/>
        <v>3.3459984350781014E-4</v>
      </c>
      <c r="P74" s="25">
        <f t="shared" si="1"/>
        <v>2.6403353720308331E-2</v>
      </c>
      <c r="Q74" s="25">
        <f t="shared" si="1"/>
        <v>5.491605327305904E-2</v>
      </c>
      <c r="R74" s="25">
        <f t="shared" si="2"/>
        <v>6.3109886221361045E-2</v>
      </c>
    </row>
    <row r="75" spans="2:18" x14ac:dyDescent="0.25">
      <c r="B75" s="23" t="s">
        <v>84</v>
      </c>
      <c r="C75" s="23"/>
      <c r="D75" s="26">
        <v>54438.226360481065</v>
      </c>
      <c r="E75" s="26">
        <v>48215.799759214322</v>
      </c>
      <c r="F75" s="26">
        <v>49460.353957855266</v>
      </c>
      <c r="G75" s="26">
        <v>50821.585112618814</v>
      </c>
      <c r="H75" s="26">
        <v>51212.768720664106</v>
      </c>
      <c r="I75" s="26"/>
      <c r="J75" s="26">
        <f t="shared" si="0"/>
        <v>-6222.4266012667431</v>
      </c>
      <c r="K75" s="26">
        <f t="shared" si="0"/>
        <v>-4977.8724026257987</v>
      </c>
      <c r="L75" s="26">
        <f t="shared" si="0"/>
        <v>-3616.6412478622515</v>
      </c>
      <c r="M75" s="26">
        <f t="shared" si="0"/>
        <v>-3225.4576398169593</v>
      </c>
      <c r="N75" s="26"/>
      <c r="O75" s="25">
        <f t="shared" si="1"/>
        <v>-0.11430252264397534</v>
      </c>
      <c r="P75" s="25">
        <f t="shared" si="1"/>
        <v>-9.1440752857434027E-2</v>
      </c>
      <c r="Q75" s="25">
        <f t="shared" si="1"/>
        <v>-6.6435692153404169E-2</v>
      </c>
      <c r="R75" s="25">
        <f t="shared" si="2"/>
        <v>-5.9249866416633545E-2</v>
      </c>
    </row>
    <row r="76" spans="2:18" x14ac:dyDescent="0.25"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</row>
    <row r="77" spans="2:18" x14ac:dyDescent="0.25">
      <c r="B77" s="15" t="s">
        <v>85</v>
      </c>
      <c r="D77" s="28">
        <v>18266999.999999996</v>
      </c>
      <c r="E77" s="28">
        <v>17169599.000000004</v>
      </c>
      <c r="F77" s="28">
        <v>17618258.168000001</v>
      </c>
      <c r="G77" s="28">
        <v>18108979.133000001</v>
      </c>
      <c r="H77" s="28">
        <v>18250000.000000004</v>
      </c>
      <c r="I77" s="28"/>
      <c r="J77" s="26">
        <f t="shared" ref="J77" si="3">+E77-$D77</f>
        <v>-1097400.9999999925</v>
      </c>
      <c r="K77" s="26">
        <f t="shared" ref="K77" si="4">+F77-$D77</f>
        <v>-648741.83199999481</v>
      </c>
      <c r="L77" s="26">
        <f t="shared" ref="L77" si="5">+G77-$D77</f>
        <v>-158020.86699999496</v>
      </c>
      <c r="M77" s="26">
        <f t="shared" ref="M77" si="6">+H77-$D77</f>
        <v>-16999.999999992549</v>
      </c>
      <c r="N77" s="26"/>
      <c r="O77" s="25">
        <f t="shared" ref="O77:Q77" si="7">+E77/$D77-1</f>
        <v>-6.00756008102038E-2</v>
      </c>
      <c r="P77" s="25">
        <f t="shared" si="7"/>
        <v>-3.5514415722340598E-2</v>
      </c>
      <c r="Q77" s="25">
        <f t="shared" si="7"/>
        <v>-8.6506195324900226E-3</v>
      </c>
      <c r="R77" s="25">
        <f t="shared" ref="R77" si="8">+H77/$D77-1</f>
        <v>-9.3063995182529613E-4</v>
      </c>
    </row>
    <row r="80" spans="2:18" x14ac:dyDescent="0.25">
      <c r="E80" s="29"/>
      <c r="F80" s="29"/>
      <c r="G80" s="29"/>
      <c r="H80" s="29"/>
      <c r="I80" s="29"/>
      <c r="J80" s="29"/>
      <c r="K80" s="29"/>
      <c r="L80" s="29"/>
    </row>
    <row r="82" spans="8:8" x14ac:dyDescent="0.25">
      <c r="H82" s="28"/>
    </row>
  </sheetData>
  <sheetProtection algorithmName="SHA-512" hashValue="eKL+fnEDijEFZ02ectNkEelZqY1x8XsVYLlwzrYOdT2GihxjDzoKYtmhNtR6yLQFJfgejJxgvcIw/7v29/9oIA==" saltValue="fjeGjFZG4ZeL6KGHcfhxrQ==" spinCount="100000" sheet="1" objects="1" scenarios="1"/>
  <printOptions horizontalCentered="1"/>
  <pageMargins left="0.25" right="0.25" top="0.25" bottom="0.5" header="0.25" footer="0.25"/>
  <pageSetup scale="51" firstPageNumber="5" fitToHeight="4" orientation="landscape" blackAndWhite="1" horizontalDpi="1200" verticalDpi="1200" r:id="rId1"/>
  <headerFooter alignWithMargins="0">
    <oddFooter>&amp;C-&amp;P+-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2:R36"/>
  <sheetViews>
    <sheetView view="pageBreakPreview" zoomScaleNormal="100" zoomScaleSheetLayoutView="100" workbookViewId="0">
      <selection activeCell="L12" sqref="L12"/>
    </sheetView>
  </sheetViews>
  <sheetFormatPr defaultColWidth="9.09765625" defaultRowHeight="11.5" x14ac:dyDescent="0.25"/>
  <cols>
    <col min="1" max="1" width="14.3984375" style="5" customWidth="1"/>
    <col min="2" max="2" width="1.8984375" style="5" customWidth="1"/>
    <col min="3" max="7" width="12.69921875" style="5" customWidth="1"/>
    <col min="8" max="8" width="1.8984375" style="5" customWidth="1"/>
    <col min="9" max="12" width="12.69921875" style="5" customWidth="1"/>
    <col min="13" max="13" width="1.3984375" style="5" customWidth="1"/>
    <col min="14" max="18" width="12.69921875" style="5" customWidth="1"/>
    <col min="19" max="16384" width="9.09765625" style="5"/>
  </cols>
  <sheetData>
    <row r="2" spans="1:18" x14ac:dyDescent="0.25">
      <c r="R2" s="6" t="s">
        <v>86</v>
      </c>
    </row>
    <row r="5" spans="1:18" ht="18" x14ac:dyDescent="0.4">
      <c r="A5" s="1" t="s">
        <v>22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8" ht="15.5" x14ac:dyDescent="0.35">
      <c r="A6" s="3" t="s">
        <v>23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8" ht="15.5" x14ac:dyDescent="0.35">
      <c r="A7" s="3" t="s">
        <v>87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9" spans="1:18" ht="15.5" x14ac:dyDescent="0.35">
      <c r="A9" s="4" t="s">
        <v>100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</row>
    <row r="10" spans="1:18" ht="15.5" x14ac:dyDescent="0.3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1:18" x14ac:dyDescent="0.25">
      <c r="D11" s="7" t="s">
        <v>1</v>
      </c>
      <c r="E11" s="8">
        <v>0.6</v>
      </c>
      <c r="F11" s="8">
        <v>0.65</v>
      </c>
      <c r="G11" s="8">
        <v>0.62</v>
      </c>
      <c r="H11" s="8"/>
      <c r="I11" s="7" t="s">
        <v>1</v>
      </c>
      <c r="J11" s="8">
        <v>0.6</v>
      </c>
      <c r="K11" s="8">
        <v>0.65</v>
      </c>
      <c r="L11" s="8">
        <v>0.62</v>
      </c>
      <c r="M11" s="8"/>
      <c r="N11" s="7" t="s">
        <v>1</v>
      </c>
      <c r="O11" s="8">
        <v>0.6</v>
      </c>
      <c r="P11" s="8">
        <v>0.65</v>
      </c>
      <c r="Q11" s="8">
        <v>0.62</v>
      </c>
    </row>
    <row r="12" spans="1:18" x14ac:dyDescent="0.25">
      <c r="D12" s="7" t="s">
        <v>2</v>
      </c>
      <c r="E12" s="7" t="s">
        <v>2</v>
      </c>
      <c r="F12" s="7" t="s">
        <v>2</v>
      </c>
      <c r="G12" s="7" t="s">
        <v>2</v>
      </c>
      <c r="H12" s="7"/>
      <c r="I12" s="7" t="s">
        <v>2</v>
      </c>
      <c r="J12" s="7" t="s">
        <v>2</v>
      </c>
      <c r="K12" s="7" t="s">
        <v>2</v>
      </c>
      <c r="L12" s="7" t="s">
        <v>2</v>
      </c>
      <c r="M12" s="7"/>
      <c r="N12" s="7" t="s">
        <v>2</v>
      </c>
      <c r="O12" s="7" t="s">
        <v>2</v>
      </c>
      <c r="P12" s="7" t="s">
        <v>2</v>
      </c>
      <c r="Q12" s="7" t="s">
        <v>2</v>
      </c>
    </row>
    <row r="13" spans="1:18" x14ac:dyDescent="0.25">
      <c r="D13" s="7" t="s">
        <v>3</v>
      </c>
      <c r="E13" s="7" t="s">
        <v>3</v>
      </c>
      <c r="F13" s="7" t="s">
        <v>3</v>
      </c>
      <c r="G13" s="7" t="s">
        <v>3</v>
      </c>
      <c r="H13" s="7"/>
      <c r="I13" s="7" t="s">
        <v>3</v>
      </c>
      <c r="J13" s="7" t="s">
        <v>3</v>
      </c>
      <c r="K13" s="7" t="s">
        <v>3</v>
      </c>
      <c r="L13" s="7" t="s">
        <v>3</v>
      </c>
      <c r="M13" s="7"/>
      <c r="N13" s="7" t="s">
        <v>3</v>
      </c>
      <c r="O13" s="7" t="s">
        <v>3</v>
      </c>
      <c r="P13" s="7" t="s">
        <v>3</v>
      </c>
      <c r="Q13" s="7" t="s">
        <v>3</v>
      </c>
    </row>
    <row r="14" spans="1:18" x14ac:dyDescent="0.25">
      <c r="C14" s="7" t="s">
        <v>25</v>
      </c>
      <c r="D14" s="21" t="s">
        <v>26</v>
      </c>
      <c r="E14" s="21" t="s">
        <v>26</v>
      </c>
      <c r="F14" s="21" t="s">
        <v>26</v>
      </c>
      <c r="G14" s="21" t="s">
        <v>26</v>
      </c>
      <c r="H14" s="21"/>
      <c r="I14" s="21" t="s">
        <v>26</v>
      </c>
      <c r="J14" s="21" t="s">
        <v>26</v>
      </c>
      <c r="K14" s="21" t="s">
        <v>26</v>
      </c>
      <c r="L14" s="21" t="s">
        <v>26</v>
      </c>
      <c r="M14" s="21"/>
      <c r="N14" s="21" t="s">
        <v>26</v>
      </c>
      <c r="O14" s="21" t="s">
        <v>26</v>
      </c>
      <c r="P14" s="21" t="s">
        <v>26</v>
      </c>
      <c r="Q14" s="21" t="s">
        <v>26</v>
      </c>
    </row>
    <row r="15" spans="1:18" x14ac:dyDescent="0.25">
      <c r="C15" s="7" t="s">
        <v>4</v>
      </c>
      <c r="D15" s="7" t="s">
        <v>4</v>
      </c>
      <c r="E15" s="7" t="s">
        <v>4</v>
      </c>
      <c r="F15" s="7" t="s">
        <v>4</v>
      </c>
      <c r="G15" s="7" t="s">
        <v>4</v>
      </c>
      <c r="H15" s="7"/>
      <c r="I15" s="7" t="s">
        <v>4</v>
      </c>
      <c r="J15" s="7" t="s">
        <v>4</v>
      </c>
      <c r="K15" s="7" t="s">
        <v>4</v>
      </c>
      <c r="L15" s="7" t="s">
        <v>4</v>
      </c>
      <c r="M15" s="7"/>
      <c r="N15" s="7" t="s">
        <v>5</v>
      </c>
      <c r="O15" s="7" t="s">
        <v>5</v>
      </c>
      <c r="P15" s="7" t="s">
        <v>5</v>
      </c>
      <c r="Q15" s="7" t="s">
        <v>5</v>
      </c>
    </row>
    <row r="16" spans="1:18" x14ac:dyDescent="0.25">
      <c r="A16" s="7" t="s">
        <v>27</v>
      </c>
      <c r="C16" s="7" t="s">
        <v>6</v>
      </c>
      <c r="D16" s="7" t="s">
        <v>6</v>
      </c>
      <c r="E16" s="7" t="s">
        <v>6</v>
      </c>
      <c r="F16" s="7" t="s">
        <v>6</v>
      </c>
      <c r="G16" s="7" t="s">
        <v>6</v>
      </c>
      <c r="H16" s="7"/>
      <c r="I16" s="7" t="s">
        <v>7</v>
      </c>
      <c r="J16" s="7" t="s">
        <v>7</v>
      </c>
      <c r="K16" s="7" t="s">
        <v>7</v>
      </c>
      <c r="L16" s="7" t="s">
        <v>7</v>
      </c>
      <c r="M16" s="7"/>
      <c r="N16" s="7" t="s">
        <v>8</v>
      </c>
      <c r="O16" s="7" t="s">
        <v>8</v>
      </c>
      <c r="P16" s="7" t="s">
        <v>8</v>
      </c>
      <c r="Q16" s="7" t="s">
        <v>8</v>
      </c>
    </row>
    <row r="17" spans="1:17" x14ac:dyDescent="0.25">
      <c r="C17" s="21" t="s">
        <v>9</v>
      </c>
      <c r="D17" s="21" t="s">
        <v>10</v>
      </c>
      <c r="E17" s="21" t="s">
        <v>11</v>
      </c>
      <c r="F17" s="21" t="s">
        <v>12</v>
      </c>
      <c r="G17" s="21" t="s">
        <v>13</v>
      </c>
      <c r="H17" s="21"/>
      <c r="I17" s="21" t="s">
        <v>14</v>
      </c>
      <c r="J17" s="21" t="s">
        <v>15</v>
      </c>
      <c r="K17" s="21" t="s">
        <v>16</v>
      </c>
      <c r="L17" s="21" t="s">
        <v>17</v>
      </c>
      <c r="M17" s="21"/>
      <c r="N17" s="21" t="s">
        <v>18</v>
      </c>
      <c r="O17" s="21" t="s">
        <v>19</v>
      </c>
      <c r="P17" s="21" t="s">
        <v>20</v>
      </c>
      <c r="Q17" s="21" t="s">
        <v>21</v>
      </c>
    </row>
    <row r="18" spans="1:17" x14ac:dyDescent="0.25">
      <c r="A18" s="7"/>
      <c r="C18" s="21"/>
      <c r="D18" s="21"/>
      <c r="E18" s="21"/>
      <c r="F18" s="21"/>
      <c r="G18" s="21"/>
      <c r="H18" s="21"/>
      <c r="I18" s="31" t="s">
        <v>101</v>
      </c>
      <c r="J18" s="31" t="s">
        <v>102</v>
      </c>
      <c r="K18" s="31" t="s">
        <v>103</v>
      </c>
      <c r="L18" s="31" t="s">
        <v>104</v>
      </c>
      <c r="M18" s="21"/>
      <c r="N18" s="31" t="s">
        <v>105</v>
      </c>
      <c r="O18" s="31" t="s">
        <v>106</v>
      </c>
      <c r="P18" s="31" t="s">
        <v>107</v>
      </c>
      <c r="Q18" s="31" t="s">
        <v>108</v>
      </c>
    </row>
    <row r="19" spans="1:17" x14ac:dyDescent="0.25">
      <c r="A19" s="9" t="s">
        <v>88</v>
      </c>
      <c r="B19" s="9"/>
      <c r="C19" s="10">
        <v>38847.910391439138</v>
      </c>
      <c r="D19" s="10">
        <v>58671.202028482898</v>
      </c>
      <c r="E19" s="10">
        <v>58812.537362052266</v>
      </c>
      <c r="F19" s="10">
        <v>63759.274036979761</v>
      </c>
      <c r="G19" s="10">
        <v>60994.877357605284</v>
      </c>
      <c r="H19" s="10"/>
      <c r="I19" s="24">
        <f>+D19-$C19</f>
        <v>19823.29163704376</v>
      </c>
      <c r="J19" s="24">
        <f t="shared" ref="J19:L19" si="0">+E19-$C19</f>
        <v>19964.626970613128</v>
      </c>
      <c r="K19" s="24">
        <f t="shared" si="0"/>
        <v>24911.363645540623</v>
      </c>
      <c r="L19" s="24">
        <f t="shared" si="0"/>
        <v>22146.966966166146</v>
      </c>
      <c r="M19" s="24"/>
      <c r="N19" s="25">
        <f>+D19/$C19-1</f>
        <v>0.51027948317684002</v>
      </c>
      <c r="O19" s="25">
        <f t="shared" ref="O19:Q19" si="1">+E19/$C19-1</f>
        <v>0.51391765398564937</v>
      </c>
      <c r="P19" s="25">
        <f t="shared" si="1"/>
        <v>0.64125363229396015</v>
      </c>
      <c r="Q19" s="25">
        <f t="shared" si="1"/>
        <v>0.57009416318687367</v>
      </c>
    </row>
    <row r="20" spans="1:17" x14ac:dyDescent="0.25">
      <c r="A20" s="9" t="s">
        <v>89</v>
      </c>
      <c r="B20" s="9"/>
      <c r="C20" s="12">
        <v>38296.642801633607</v>
      </c>
      <c r="D20" s="12">
        <v>52998.951204076046</v>
      </c>
      <c r="E20" s="12">
        <v>53129.452931067259</v>
      </c>
      <c r="F20" s="12">
        <v>57697.013375760005</v>
      </c>
      <c r="G20" s="12">
        <v>55144.512655406652</v>
      </c>
      <c r="H20" s="12"/>
      <c r="I20" s="12">
        <f>+D20-$C20</f>
        <v>14702.308402442439</v>
      </c>
      <c r="J20" s="12">
        <f t="shared" ref="J20" si="2">+E20-$C20</f>
        <v>14832.810129433652</v>
      </c>
      <c r="K20" s="12">
        <f t="shared" ref="K20" si="3">+F20-$C20</f>
        <v>19400.370574126398</v>
      </c>
      <c r="L20" s="12">
        <f t="shared" ref="L20" si="4">+G20-$C20</f>
        <v>16847.869853773045</v>
      </c>
      <c r="M20" s="12"/>
      <c r="N20" s="11">
        <f>+D20/$C20-1</f>
        <v>0.38390593344164592</v>
      </c>
      <c r="O20" s="11">
        <f t="shared" ref="O20" si="5">+E20/$C20-1</f>
        <v>0.38731358793677173</v>
      </c>
      <c r="P20" s="11">
        <f t="shared" ref="P20" si="6">+F20/$C20-1</f>
        <v>0.50658149526618157</v>
      </c>
      <c r="Q20" s="11">
        <f t="shared" ref="Q20" si="7">+G20/$C20-1</f>
        <v>0.4399307255479421</v>
      </c>
    </row>
    <row r="21" spans="1:17" x14ac:dyDescent="0.25">
      <c r="A21" s="9" t="s">
        <v>90</v>
      </c>
      <c r="B21" s="9"/>
      <c r="C21" s="12">
        <v>96828.900615201957</v>
      </c>
      <c r="D21" s="12">
        <v>161044.74628718963</v>
      </c>
      <c r="E21" s="12">
        <v>161469.27137649132</v>
      </c>
      <c r="F21" s="12">
        <v>176327.64950205147</v>
      </c>
      <c r="G21" s="12">
        <v>168024.30654074642</v>
      </c>
      <c r="H21" s="12"/>
      <c r="I21" s="12">
        <f t="shared" ref="I21:I30" si="8">+D21-$C21</f>
        <v>64215.84567198767</v>
      </c>
      <c r="J21" s="12">
        <f t="shared" ref="J21:J30" si="9">+E21-$C21</f>
        <v>64640.370761289363</v>
      </c>
      <c r="K21" s="12">
        <f t="shared" ref="K21:K30" si="10">+F21-$C21</f>
        <v>79498.748886849513</v>
      </c>
      <c r="L21" s="12">
        <f t="shared" ref="L21:L30" si="11">+G21-$C21</f>
        <v>71195.405925544459</v>
      </c>
      <c r="M21" s="12"/>
      <c r="N21" s="11">
        <f t="shared" ref="N21:N30" si="12">+D21/$C21-1</f>
        <v>0.66318883374687321</v>
      </c>
      <c r="O21" s="11">
        <f t="shared" ref="O21:O30" si="13">+E21/$C21-1</f>
        <v>0.66757311454118629</v>
      </c>
      <c r="P21" s="11">
        <f t="shared" ref="P21:P30" si="14">+F21/$C21-1</f>
        <v>0.821022942342158</v>
      </c>
      <c r="Q21" s="11">
        <f t="shared" ref="Q21:Q30" si="15">+G21/$C21-1</f>
        <v>0.73527020830769318</v>
      </c>
    </row>
    <row r="22" spans="1:17" x14ac:dyDescent="0.25">
      <c r="A22" s="9" t="s">
        <v>91</v>
      </c>
      <c r="B22" s="9"/>
      <c r="C22" s="12">
        <v>27915.702972411393</v>
      </c>
      <c r="D22" s="12">
        <v>27876.611522411364</v>
      </c>
      <c r="E22" s="12">
        <v>27939.720145392228</v>
      </c>
      <c r="F22" s="12">
        <v>30148.521949722341</v>
      </c>
      <c r="G22" s="12">
        <v>28914.171958093564</v>
      </c>
      <c r="H22" s="12"/>
      <c r="I22" s="12">
        <f t="shared" si="8"/>
        <v>-39.091450000028999</v>
      </c>
      <c r="J22" s="12">
        <f t="shared" si="9"/>
        <v>24.017172980835312</v>
      </c>
      <c r="K22" s="12">
        <f t="shared" si="10"/>
        <v>2232.818977310948</v>
      </c>
      <c r="L22" s="12">
        <f t="shared" si="11"/>
        <v>998.46898568217148</v>
      </c>
      <c r="M22" s="12"/>
      <c r="N22" s="11">
        <f t="shared" si="12"/>
        <v>-1.4003390865228171E-3</v>
      </c>
      <c r="O22" s="11">
        <f t="shared" si="13"/>
        <v>8.6034634358189699E-4</v>
      </c>
      <c r="P22" s="11">
        <f t="shared" si="14"/>
        <v>7.9984336397245892E-2</v>
      </c>
      <c r="Q22" s="11">
        <f t="shared" si="15"/>
        <v>3.5767287919238111E-2</v>
      </c>
    </row>
    <row r="23" spans="1:17" x14ac:dyDescent="0.25">
      <c r="A23" s="9" t="s">
        <v>92</v>
      </c>
      <c r="B23" s="9"/>
      <c r="C23" s="12">
        <v>56971.239444307757</v>
      </c>
      <c r="D23" s="12">
        <v>58628.037838772412</v>
      </c>
      <c r="E23" s="12">
        <v>58755.918432152415</v>
      </c>
      <c r="F23" s="12">
        <v>63231.739200452714</v>
      </c>
      <c r="G23" s="12">
        <v>60730.50558272715</v>
      </c>
      <c r="H23" s="12"/>
      <c r="I23" s="12">
        <f t="shared" si="8"/>
        <v>1656.7983944646548</v>
      </c>
      <c r="J23" s="12">
        <f t="shared" si="9"/>
        <v>1784.678987844658</v>
      </c>
      <c r="K23" s="12">
        <f t="shared" si="10"/>
        <v>6260.4997561449563</v>
      </c>
      <c r="L23" s="12">
        <f t="shared" si="11"/>
        <v>3759.2661384193925</v>
      </c>
      <c r="M23" s="12"/>
      <c r="N23" s="11">
        <f t="shared" si="12"/>
        <v>2.9081312090537548E-2</v>
      </c>
      <c r="O23" s="11">
        <f t="shared" si="13"/>
        <v>3.1325963859172745E-2</v>
      </c>
      <c r="P23" s="11">
        <f t="shared" si="14"/>
        <v>0.10988877576140688</v>
      </c>
      <c r="Q23" s="11">
        <f t="shared" si="15"/>
        <v>6.5985331811049486E-2</v>
      </c>
    </row>
    <row r="24" spans="1:17" x14ac:dyDescent="0.25">
      <c r="A24" s="9" t="s">
        <v>93</v>
      </c>
      <c r="B24" s="9"/>
      <c r="C24" s="12">
        <v>21352.457536548456</v>
      </c>
      <c r="D24" s="12">
        <v>29312.995634483348</v>
      </c>
      <c r="E24" s="12">
        <v>29383.027228648501</v>
      </c>
      <c r="F24" s="12">
        <v>31834.133024428931</v>
      </c>
      <c r="G24" s="12">
        <v>30464.375714120866</v>
      </c>
      <c r="H24" s="12"/>
      <c r="I24" s="12">
        <f t="shared" si="8"/>
        <v>7960.538097934892</v>
      </c>
      <c r="J24" s="12">
        <f t="shared" si="9"/>
        <v>8030.5696921000454</v>
      </c>
      <c r="K24" s="12">
        <f t="shared" si="10"/>
        <v>10481.675487880475</v>
      </c>
      <c r="L24" s="12">
        <f t="shared" si="11"/>
        <v>9111.9181775724101</v>
      </c>
      <c r="M24" s="12"/>
      <c r="N24" s="11">
        <f t="shared" si="12"/>
        <v>0.37281601353422866</v>
      </c>
      <c r="O24" s="11">
        <f t="shared" si="13"/>
        <v>0.37609580435199663</v>
      </c>
      <c r="P24" s="11">
        <f t="shared" si="14"/>
        <v>0.49088848297388066</v>
      </c>
      <c r="Q24" s="11">
        <f t="shared" si="15"/>
        <v>0.42673861601062879</v>
      </c>
    </row>
    <row r="25" spans="1:17" x14ac:dyDescent="0.25">
      <c r="A25" s="9" t="s">
        <v>94</v>
      </c>
      <c r="B25" s="9"/>
      <c r="C25" s="12">
        <v>21093.629372588031</v>
      </c>
      <c r="D25" s="12">
        <v>49437.898435151721</v>
      </c>
      <c r="E25" s="12">
        <v>49572.802380943547</v>
      </c>
      <c r="F25" s="12">
        <v>54294.440483657439</v>
      </c>
      <c r="G25" s="12">
        <v>51655.836177407073</v>
      </c>
      <c r="H25" s="12"/>
      <c r="I25" s="12">
        <f t="shared" si="8"/>
        <v>28344.26906256369</v>
      </c>
      <c r="J25" s="12">
        <f t="shared" si="9"/>
        <v>28479.173008355516</v>
      </c>
      <c r="K25" s="12">
        <f t="shared" si="10"/>
        <v>33200.811111069408</v>
      </c>
      <c r="L25" s="12">
        <f t="shared" si="11"/>
        <v>30562.206804819041</v>
      </c>
      <c r="M25" s="12"/>
      <c r="N25" s="11">
        <f t="shared" si="12"/>
        <v>1.3437359954469543</v>
      </c>
      <c r="O25" s="11">
        <f t="shared" si="13"/>
        <v>1.3501314783393927</v>
      </c>
      <c r="P25" s="11">
        <f t="shared" si="14"/>
        <v>1.573973379574741</v>
      </c>
      <c r="Q25" s="11">
        <f t="shared" si="15"/>
        <v>1.4488832748970069</v>
      </c>
    </row>
    <row r="26" spans="1:17" x14ac:dyDescent="0.25">
      <c r="A26" s="9" t="s">
        <v>95</v>
      </c>
      <c r="B26" s="9"/>
      <c r="C26" s="12">
        <v>482625.36861992429</v>
      </c>
      <c r="D26" s="12">
        <v>311286.99937304814</v>
      </c>
      <c r="E26" s="12">
        <v>312075.37343984522</v>
      </c>
      <c r="F26" s="12">
        <v>339668.46577774198</v>
      </c>
      <c r="G26" s="12">
        <v>324248.55203558324</v>
      </c>
      <c r="H26" s="12"/>
      <c r="I26" s="12">
        <f t="shared" si="8"/>
        <v>-171338.36924687616</v>
      </c>
      <c r="J26" s="12">
        <f t="shared" si="9"/>
        <v>-170549.99518007907</v>
      </c>
      <c r="K26" s="12">
        <f t="shared" si="10"/>
        <v>-142956.90284218232</v>
      </c>
      <c r="L26" s="12">
        <f t="shared" si="11"/>
        <v>-158376.81658434105</v>
      </c>
      <c r="M26" s="12"/>
      <c r="N26" s="11">
        <f t="shared" si="12"/>
        <v>-0.35501318494057044</v>
      </c>
      <c r="O26" s="11">
        <f t="shared" si="13"/>
        <v>-0.35337967348829957</v>
      </c>
      <c r="P26" s="11">
        <f t="shared" si="14"/>
        <v>-0.29620677265882245</v>
      </c>
      <c r="Q26" s="11">
        <f t="shared" si="15"/>
        <v>-0.32815684147980517</v>
      </c>
    </row>
    <row r="27" spans="1:17" x14ac:dyDescent="0.25">
      <c r="A27" s="9" t="s">
        <v>96</v>
      </c>
      <c r="B27" s="9"/>
      <c r="C27" s="12">
        <v>6309.2422862474923</v>
      </c>
      <c r="D27" s="12">
        <v>6514.8951450138229</v>
      </c>
      <c r="E27" s="12">
        <v>6529.3560426443701</v>
      </c>
      <c r="F27" s="12">
        <v>7035.4874597135586</v>
      </c>
      <c r="G27" s="12">
        <v>6752.6448301948431</v>
      </c>
      <c r="H27" s="12"/>
      <c r="I27" s="12">
        <f t="shared" si="8"/>
        <v>205.65285876633061</v>
      </c>
      <c r="J27" s="12">
        <f t="shared" si="9"/>
        <v>220.11375639687776</v>
      </c>
      <c r="K27" s="12">
        <f t="shared" si="10"/>
        <v>726.24517346606626</v>
      </c>
      <c r="L27" s="12">
        <f t="shared" si="11"/>
        <v>443.40254394735075</v>
      </c>
      <c r="M27" s="12"/>
      <c r="N27" s="11">
        <f t="shared" si="12"/>
        <v>3.2595492364368539E-2</v>
      </c>
      <c r="O27" s="11">
        <f t="shared" si="13"/>
        <v>3.4887510482307649E-2</v>
      </c>
      <c r="P27" s="11">
        <f t="shared" si="14"/>
        <v>0.11510814461018426</v>
      </c>
      <c r="Q27" s="11">
        <f t="shared" si="15"/>
        <v>7.0278255903066578E-2</v>
      </c>
    </row>
    <row r="28" spans="1:17" x14ac:dyDescent="0.25">
      <c r="A28" s="9" t="s">
        <v>97</v>
      </c>
      <c r="B28" s="9"/>
      <c r="C28" s="12">
        <v>16264.259023319592</v>
      </c>
      <c r="D28" s="12">
        <v>25071.896555011808</v>
      </c>
      <c r="E28" s="12">
        <v>25133.040438667937</v>
      </c>
      <c r="F28" s="12">
        <v>27273.076366632424</v>
      </c>
      <c r="G28" s="12">
        <v>26077.15497405217</v>
      </c>
      <c r="H28" s="12"/>
      <c r="I28" s="12">
        <f t="shared" si="8"/>
        <v>8807.6375316922167</v>
      </c>
      <c r="J28" s="12">
        <f t="shared" si="9"/>
        <v>8868.781415348345</v>
      </c>
      <c r="K28" s="12">
        <f t="shared" si="10"/>
        <v>11008.817343312832</v>
      </c>
      <c r="L28" s="12">
        <f t="shared" si="11"/>
        <v>9812.8959507325781</v>
      </c>
      <c r="M28" s="12"/>
      <c r="N28" s="11">
        <f t="shared" si="12"/>
        <v>0.54153327975555987</v>
      </c>
      <c r="O28" s="11">
        <f t="shared" si="13"/>
        <v>0.5452926814945791</v>
      </c>
      <c r="P28" s="11">
        <f t="shared" si="14"/>
        <v>0.67687174236025505</v>
      </c>
      <c r="Q28" s="11">
        <f t="shared" si="15"/>
        <v>0.60334110128613361</v>
      </c>
    </row>
    <row r="29" spans="1:17" x14ac:dyDescent="0.25">
      <c r="A29" s="9" t="s">
        <v>98</v>
      </c>
      <c r="B29" s="9"/>
      <c r="C29" s="12">
        <v>1303.1796342673276</v>
      </c>
      <c r="D29" s="12">
        <v>1496.185185623576</v>
      </c>
      <c r="E29" s="12">
        <v>1499.5679844892577</v>
      </c>
      <c r="F29" s="12">
        <v>1617.9659447881229</v>
      </c>
      <c r="G29" s="12">
        <v>1551.8013296482457</v>
      </c>
      <c r="H29" s="12"/>
      <c r="I29" s="12">
        <f t="shared" si="8"/>
        <v>193.00555135624836</v>
      </c>
      <c r="J29" s="12">
        <f t="shared" si="9"/>
        <v>196.38835022193007</v>
      </c>
      <c r="K29" s="12">
        <f t="shared" si="10"/>
        <v>314.78631052079527</v>
      </c>
      <c r="L29" s="12">
        <f t="shared" si="11"/>
        <v>248.62169538091803</v>
      </c>
      <c r="M29" s="12"/>
      <c r="N29" s="11">
        <f t="shared" si="12"/>
        <v>0.14810356629365207</v>
      </c>
      <c r="O29" s="11">
        <f t="shared" si="13"/>
        <v>0.1506993702616779</v>
      </c>
      <c r="P29" s="11">
        <f t="shared" si="14"/>
        <v>0.24155250914258963</v>
      </c>
      <c r="Q29" s="11">
        <f t="shared" si="15"/>
        <v>0.19078083239130561</v>
      </c>
    </row>
    <row r="30" spans="1:17" x14ac:dyDescent="0.25">
      <c r="A30" s="9" t="s">
        <v>99</v>
      </c>
      <c r="B30" s="9"/>
      <c r="C30" s="12">
        <v>468191.46730211098</v>
      </c>
      <c r="D30" s="12">
        <v>463193.5807907352</v>
      </c>
      <c r="E30" s="12">
        <v>463938.53423760575</v>
      </c>
      <c r="F30" s="12">
        <v>490011.90487807139</v>
      </c>
      <c r="G30" s="12">
        <v>475441.26084441459</v>
      </c>
      <c r="H30" s="12"/>
      <c r="I30" s="12">
        <f t="shared" si="8"/>
        <v>-4997.8865113757784</v>
      </c>
      <c r="J30" s="12">
        <f t="shared" si="9"/>
        <v>-4252.933064505225</v>
      </c>
      <c r="K30" s="12">
        <f t="shared" si="10"/>
        <v>21820.437575960415</v>
      </c>
      <c r="L30" s="12">
        <f t="shared" si="11"/>
        <v>7249.7935423036106</v>
      </c>
      <c r="M30" s="12"/>
      <c r="N30" s="11">
        <f t="shared" si="12"/>
        <v>-1.0674877396154692E-2</v>
      </c>
      <c r="O30" s="11">
        <f t="shared" si="13"/>
        <v>-9.0837474869248647E-3</v>
      </c>
      <c r="P30" s="11">
        <f t="shared" si="14"/>
        <v>4.6605799336108644E-2</v>
      </c>
      <c r="Q30" s="11">
        <f t="shared" si="15"/>
        <v>1.5484676779949691E-2</v>
      </c>
    </row>
    <row r="31" spans="1:17" x14ac:dyDescent="0.25"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</row>
    <row r="32" spans="1:17" x14ac:dyDescent="0.25">
      <c r="A32" s="5" t="s">
        <v>85</v>
      </c>
      <c r="C32" s="14">
        <v>1276000</v>
      </c>
      <c r="D32" s="14">
        <v>1245534</v>
      </c>
      <c r="E32" s="14">
        <v>1248238.6020000002</v>
      </c>
      <c r="F32" s="14">
        <v>1342899.6720000003</v>
      </c>
      <c r="G32" s="14">
        <v>1290000.0000000002</v>
      </c>
      <c r="H32" s="14"/>
      <c r="I32" s="12">
        <f t="shared" ref="I32" si="16">+D32-$C32</f>
        <v>-30466</v>
      </c>
      <c r="J32" s="12">
        <f t="shared" ref="J32" si="17">+E32-$C32</f>
        <v>-27761.397999999812</v>
      </c>
      <c r="K32" s="12">
        <f t="shared" ref="K32" si="18">+F32-$C32</f>
        <v>66899.672000000253</v>
      </c>
      <c r="L32" s="12">
        <f t="shared" ref="L32" si="19">+G32-$C32</f>
        <v>14000.000000000233</v>
      </c>
      <c r="M32" s="12"/>
      <c r="N32" s="11">
        <f t="shared" ref="N32" si="20">+D32/$C32-1</f>
        <v>-2.387617554858934E-2</v>
      </c>
      <c r="O32" s="11">
        <f t="shared" ref="O32" si="21">+E32/$C32-1</f>
        <v>-2.1756581504702055E-2</v>
      </c>
      <c r="P32" s="11">
        <f t="shared" ref="P32" si="22">+F32/$C32-1</f>
        <v>5.242921003134815E-2</v>
      </c>
      <c r="Q32" s="11">
        <f t="shared" ref="Q32" si="23">+G32/$C32-1</f>
        <v>1.0971786833855912E-2</v>
      </c>
    </row>
    <row r="36" spans="3:17" x14ac:dyDescent="0.25">
      <c r="C36" s="30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</row>
  </sheetData>
  <sheetProtection algorithmName="SHA-512" hashValue="B5/WE/jiSd8H6rmdulB/30kvp02k8TqvO0Y6g8SIF+cQrq6JXhbKCOHlkjWVeXZ2ZGYp9PATBBjm2fWY8m8Lgg==" saltValue="PHrRlp/XIDoY/TgZ25prKw==" spinCount="100000" sheet="1" objects="1" scenarios="1"/>
  <printOptions horizontalCentered="1"/>
  <pageMargins left="0.25" right="0.25" top="0.25" bottom="0.25" header="0.25" footer="0.25"/>
  <pageSetup scale="76" firstPageNumber="20" orientation="landscape" blackAndWhite="1" horizontalDpi="1200" verticalDpi="1200" r:id="rId1"/>
  <headerFooter alignWithMargins="0">
    <oddFooter>&amp;C-&amp;P+-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Trial Courts</vt:lpstr>
      <vt:lpstr>Judiciary</vt:lpstr>
      <vt:lpstr>'Trial Courts'!Print_Area</vt:lpstr>
      <vt:lpstr>'Trial Courts'!Print_Titles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Becky Richard</dc:creator>
  <cp:lastModifiedBy>Farrales, Patrick</cp:lastModifiedBy>
  <dcterms:created xsi:type="dcterms:W3CDTF">2021-02-24T22:40:31Z</dcterms:created>
  <dcterms:modified xsi:type="dcterms:W3CDTF">2021-03-11T16:00:48Z</dcterms:modified>
</cp:coreProperties>
</file>