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codeName="ThisWorkbook" defaultThemeVersion="166925"/>
  <mc:AlternateContent xmlns:mc="http://schemas.openxmlformats.org/markup-compatibility/2006">
    <mc:Choice Requires="x15">
      <x15ac:absPath xmlns:x15ac="http://schemas.microsoft.com/office/spreadsheetml/2010/11/ac" url="I:\RFP IT-2019-60-RB-Phoenix Cloud Migration\Final 120919\"/>
    </mc:Choice>
  </mc:AlternateContent>
  <xr:revisionPtr revIDLastSave="0" documentId="8_{959638E6-B4FF-42FD-A0A9-C104FA31B0E8}" xr6:coauthVersionLast="36" xr6:coauthVersionMax="36" xr10:uidLastSave="{00000000-0000-0000-0000-000000000000}"/>
  <bookViews>
    <workbookView xWindow="20232" yWindow="1140" windowWidth="15132" windowHeight="10068" tabRatio="840" activeTab="1" xr2:uid="{00000000-000D-0000-FFFF-FFFF00000000}"/>
  </bookViews>
  <sheets>
    <sheet name="Introduction" sheetId="4" r:id="rId1"/>
    <sheet name="1.3 Fundamental" sheetId="12" r:id="rId2"/>
  </sheets>
  <definedNames>
    <definedName name="_xlnm._FilterDatabase" localSheetId="1" hidden="1">'1.3 Fundamental'!$A$1:$P$28</definedName>
    <definedName name="_xlnm.Print_Area" localSheetId="1">'1.3 Fundamental'!$B$1:$O$28</definedName>
    <definedName name="_xlnm.Print_Area" localSheetId="0">Introduction!$A$1:$E$35</definedName>
    <definedName name="_xlnm.Print_Titles" localSheetId="1">'1.3 Fundamental'!$1:$1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7" i="12" l="1"/>
  <c r="N27" i="12"/>
  <c r="F27" i="12"/>
  <c r="O26" i="12"/>
  <c r="N26" i="12"/>
  <c r="F26" i="12"/>
  <c r="O25" i="12"/>
  <c r="N25" i="12"/>
  <c r="F25" i="12"/>
  <c r="O24" i="12"/>
  <c r="N24" i="12"/>
  <c r="F24" i="12"/>
  <c r="O23" i="12"/>
  <c r="N23" i="12"/>
  <c r="F23" i="12"/>
  <c r="O22" i="12"/>
  <c r="N22" i="12"/>
  <c r="F22" i="12"/>
  <c r="O21" i="12"/>
  <c r="N21" i="12"/>
  <c r="F21" i="12"/>
  <c r="O20" i="12"/>
  <c r="N20" i="12"/>
  <c r="F20" i="12"/>
  <c r="O19" i="12"/>
  <c r="N19" i="12"/>
  <c r="F19" i="12"/>
  <c r="O18" i="12"/>
  <c r="N18" i="12"/>
  <c r="F18" i="12"/>
  <c r="O17" i="12"/>
  <c r="N17" i="12"/>
  <c r="F17" i="12"/>
  <c r="O16" i="12"/>
  <c r="N16" i="12"/>
  <c r="F16" i="12"/>
  <c r="O15" i="12"/>
  <c r="N15" i="12"/>
  <c r="F15" i="12"/>
  <c r="O14" i="12"/>
  <c r="N14" i="12"/>
  <c r="F14" i="12"/>
  <c r="O13" i="12"/>
  <c r="N13" i="12"/>
  <c r="F13" i="12"/>
  <c r="O12" i="12"/>
  <c r="N12" i="12"/>
  <c r="F12" i="12"/>
  <c r="O11" i="12"/>
  <c r="N11" i="12"/>
  <c r="F11" i="12"/>
  <c r="O10" i="12"/>
  <c r="N10" i="12"/>
  <c r="F10" i="12"/>
  <c r="O9" i="12"/>
  <c r="N9" i="12"/>
  <c r="F9" i="12"/>
  <c r="O8" i="12"/>
  <c r="N8" i="12"/>
  <c r="F8" i="12"/>
  <c r="O7" i="12"/>
  <c r="N7" i="12"/>
  <c r="F7" i="12"/>
  <c r="O6" i="12"/>
  <c r="N6" i="12"/>
  <c r="F6" i="12"/>
  <c r="O5" i="12"/>
  <c r="N5" i="12"/>
  <c r="F5" i="12"/>
  <c r="O4" i="12"/>
  <c r="N4" i="12"/>
  <c r="F4" i="12"/>
  <c r="O3" i="12"/>
  <c r="N3" i="12"/>
  <c r="F3" i="12"/>
  <c r="O2" i="12"/>
  <c r="N2" i="12"/>
  <c r="F2" i="12"/>
  <c r="C27" i="12" l="1"/>
  <c r="C25" i="12" l="1"/>
  <c r="C26" i="12"/>
  <c r="C3" i="12" l="1"/>
  <c r="C2" i="12" l="1"/>
  <c r="C11" i="12" l="1"/>
  <c r="C12" i="12"/>
  <c r="C4" i="12" l="1"/>
  <c r="C21" i="12" l="1"/>
  <c r="C5" i="12" l="1"/>
  <c r="C6" i="12"/>
  <c r="C7" i="12"/>
  <c r="C8" i="12"/>
  <c r="C9" i="12"/>
  <c r="C10" i="12"/>
  <c r="C13" i="12"/>
  <c r="C14" i="12"/>
  <c r="C15" i="12"/>
  <c r="C16" i="12"/>
  <c r="C17" i="12"/>
  <c r="C18" i="12"/>
  <c r="C19" i="12"/>
  <c r="C20" i="12"/>
  <c r="C22" i="12"/>
  <c r="C23" i="12"/>
  <c r="C24" i="12"/>
  <c r="P7" i="12" l="1"/>
  <c r="D154" i="4" l="1"/>
  <c r="D155" i="4"/>
  <c r="D52" i="4" l="1"/>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51" i="4"/>
</calcChain>
</file>

<file path=xl/sharedStrings.xml><?xml version="1.0" encoding="utf-8"?>
<sst xmlns="http://schemas.openxmlformats.org/spreadsheetml/2006/main" count="507" uniqueCount="358">
  <si>
    <t xml:space="preserve">JCC PHOENIX SAP HANA CLOUD </t>
  </si>
  <si>
    <t>Introduction</t>
  </si>
  <si>
    <t>PURPOSE</t>
  </si>
  <si>
    <t>The purpose of this document is to identify and document the project requirements to include Business, Functional and Non-Functional requirement, for the Phoenix project.</t>
  </si>
  <si>
    <t xml:space="preserve">Version </t>
  </si>
  <si>
    <t>SP version 1</t>
  </si>
  <si>
    <t>TOC</t>
  </si>
  <si>
    <t>Req Type</t>
  </si>
  <si>
    <t>Worksheet Name</t>
  </si>
  <si>
    <t>Worksheet Description</t>
  </si>
  <si>
    <t>Vendor Response Code &amp; Comment column Entries Required</t>
  </si>
  <si>
    <t xml:space="preserve">Yes
</t>
  </si>
  <si>
    <t>Remote Access</t>
  </si>
  <si>
    <t>Storage</t>
  </si>
  <si>
    <t>Integration and Interfaces</t>
  </si>
  <si>
    <t>n/a</t>
  </si>
  <si>
    <t>Vendor Response Codes</t>
  </si>
  <si>
    <t>Response Code</t>
  </si>
  <si>
    <t>Response</t>
  </si>
  <si>
    <t>Response Code Definition</t>
  </si>
  <si>
    <t>C</t>
  </si>
  <si>
    <t>F</t>
  </si>
  <si>
    <t>{optional}</t>
  </si>
  <si>
    <t>G</t>
  </si>
  <si>
    <t>N</t>
  </si>
  <si>
    <t>No</t>
  </si>
  <si>
    <t>P</t>
  </si>
  <si>
    <t>Partial</t>
  </si>
  <si>
    <t>Y</t>
  </si>
  <si>
    <t>Yes</t>
  </si>
  <si>
    <t>RQM-ID</t>
  </si>
  <si>
    <t>Definition</t>
  </si>
  <si>
    <t>Business</t>
  </si>
  <si>
    <t>Security</t>
  </si>
  <si>
    <t>Migration &amp; Integration</t>
  </si>
  <si>
    <t>Hosting Requirements</t>
  </si>
  <si>
    <t>Service Level Requirements</t>
  </si>
  <si>
    <t>Priority</t>
  </si>
  <si>
    <t>Priority Rating</t>
  </si>
  <si>
    <t>Priority Type</t>
  </si>
  <si>
    <t>Preferred</t>
  </si>
  <si>
    <t>Preferred Priority Requirement</t>
  </si>
  <si>
    <t>Minor</t>
  </si>
  <si>
    <t>Categories</t>
  </si>
  <si>
    <t>Description</t>
  </si>
  <si>
    <t>A</t>
  </si>
  <si>
    <t>Business Health, Company Profile and Experience</t>
  </si>
  <si>
    <t>B</t>
  </si>
  <si>
    <t>Migration Support, Vendor Lock-In &amp; Exit Planning</t>
  </si>
  <si>
    <t>Reliability, Disaster Recovery &amp; Performance</t>
  </si>
  <si>
    <t>D</t>
  </si>
  <si>
    <t>Contracts, Commercials (Service Bundles) &amp; SLAs (SLOs and Remedies)</t>
  </si>
  <si>
    <t>E</t>
  </si>
  <si>
    <t>Service Dependencies and Partnerships</t>
  </si>
  <si>
    <t>Data Governance and Security</t>
  </si>
  <si>
    <t>Technologies &amp; Service Roadmap</t>
  </si>
  <si>
    <t>H</t>
  </si>
  <si>
    <t>Business Functional Requirements</t>
  </si>
  <si>
    <t>I</t>
  </si>
  <si>
    <t>Certifications &amp; Standards</t>
  </si>
  <si>
    <t>Sub Categories</t>
  </si>
  <si>
    <t>1.7.0</t>
  </si>
  <si>
    <t>1.7.4</t>
  </si>
  <si>
    <t>Move-Stay</t>
  </si>
  <si>
    <t>1.7.5</t>
  </si>
  <si>
    <t>New Licenses</t>
  </si>
  <si>
    <t>1.7.6</t>
  </si>
  <si>
    <t>License Transfer Policies</t>
  </si>
  <si>
    <t>1.7.7</t>
  </si>
  <si>
    <t>3rd-party tools</t>
  </si>
  <si>
    <t>1.7.8</t>
  </si>
  <si>
    <t>Sizing (Current, Future)</t>
  </si>
  <si>
    <t>1.7.9</t>
  </si>
  <si>
    <t>Hosting (Type, Location, Continuity, Latency)</t>
  </si>
  <si>
    <t>1.7.10</t>
  </si>
  <si>
    <t>SLO / SLR / SLA Requirements</t>
  </si>
  <si>
    <t>1.7.10.1</t>
  </si>
  <si>
    <t>Refresh of Environments</t>
  </si>
  <si>
    <t>1.7.10.2</t>
  </si>
  <si>
    <t>Security Administration</t>
  </si>
  <si>
    <t>1.7.10.3</t>
  </si>
  <si>
    <t>Change Requests</t>
  </si>
  <si>
    <t>1.7.10.4</t>
  </si>
  <si>
    <t>Incident Resolution</t>
  </si>
  <si>
    <t>1.7.10.5</t>
  </si>
  <si>
    <t>Root Cause Analysis</t>
  </si>
  <si>
    <t>1.7.10.6</t>
  </si>
  <si>
    <t>Provisioning</t>
  </si>
  <si>
    <t>1.7.10.7</t>
  </si>
  <si>
    <t>Backup and Retention</t>
  </si>
  <si>
    <t>1.7.10.8</t>
  </si>
  <si>
    <t>Disaster Recovery</t>
  </si>
  <si>
    <t>1.7.10.9</t>
  </si>
  <si>
    <t>Business Continuity</t>
  </si>
  <si>
    <t>1.7.10.10</t>
  </si>
  <si>
    <t>Availability</t>
  </si>
  <si>
    <t>1.7.10.11</t>
  </si>
  <si>
    <t>Deployment Speed</t>
  </si>
  <si>
    <t>1.7.10.12</t>
  </si>
  <si>
    <t>Performance</t>
  </si>
  <si>
    <t>1.7.10.13</t>
  </si>
  <si>
    <t>Help Desk</t>
  </si>
  <si>
    <t>1.7.10.14</t>
  </si>
  <si>
    <t>Account Administration</t>
  </si>
  <si>
    <t>1.7.10.15</t>
  </si>
  <si>
    <t>SAP Administration</t>
  </si>
  <si>
    <t>1.7.13</t>
  </si>
  <si>
    <t>Supplier Experience and Capabilities</t>
  </si>
  <si>
    <t>1.7.15</t>
  </si>
  <si>
    <t>Technical and Functional Requirements</t>
  </si>
  <si>
    <t>1.7.15.2</t>
  </si>
  <si>
    <t>Gartner Cloud Infrastructure Requirements (Prototypes)</t>
  </si>
  <si>
    <t>1.7.15.2.1</t>
  </si>
  <si>
    <t>Baseline</t>
  </si>
  <si>
    <t>1.7.15.2.2</t>
  </si>
  <si>
    <t>Compute</t>
  </si>
  <si>
    <t>1.7.15.2.3</t>
  </si>
  <si>
    <t>1.7.15.2.4</t>
  </si>
  <si>
    <t>Network</t>
  </si>
  <si>
    <t>1.7.15.2.6</t>
  </si>
  <si>
    <t>1.7.15.2.6.1</t>
  </si>
  <si>
    <t>Applicable Industry, Standard-Body Standards</t>
  </si>
  <si>
    <t>1.7.15.2.6.2</t>
  </si>
  <si>
    <t>Authentication</t>
  </si>
  <si>
    <t>1.7.15.2.6.3</t>
  </si>
  <si>
    <t>Encryption</t>
  </si>
  <si>
    <t>1.7.15.2.6.4</t>
  </si>
  <si>
    <t>Access</t>
  </si>
  <si>
    <t>1.7.15.2.6.5</t>
  </si>
  <si>
    <t>1.7.15.2.6.6</t>
  </si>
  <si>
    <t>Mitigation</t>
  </si>
  <si>
    <t>1.7.15.2.7</t>
  </si>
  <si>
    <t>Software Infrastructure Services</t>
  </si>
  <si>
    <t>1.7.15.2.8</t>
  </si>
  <si>
    <t>Operations Management</t>
  </si>
  <si>
    <t>1.7.15.2.9</t>
  </si>
  <si>
    <t>Vendor Management and Support</t>
  </si>
  <si>
    <t>1.7.15.2.10</t>
  </si>
  <si>
    <t>Compliance and Documentation</t>
  </si>
  <si>
    <t>1.7.15.2.11</t>
  </si>
  <si>
    <t>Service Offerings</t>
  </si>
  <si>
    <t>1.7.15.2.12</t>
  </si>
  <si>
    <t>Support and Service Levels</t>
  </si>
  <si>
    <t>1.7.15.2.13</t>
  </si>
  <si>
    <t>Management and DevOps</t>
  </si>
  <si>
    <t>1.7.15.2.14</t>
  </si>
  <si>
    <t>Price and Billing</t>
  </si>
  <si>
    <t>1.7.15.3</t>
  </si>
  <si>
    <t>1.7.15.4</t>
  </si>
  <si>
    <t>Virtual Machine</t>
  </si>
  <si>
    <t>1.7.15.5</t>
  </si>
  <si>
    <t>Virtual Network</t>
  </si>
  <si>
    <t>1.7.15.6</t>
  </si>
  <si>
    <t>Platform as a Service</t>
  </si>
  <si>
    <t>1.7.15.7</t>
  </si>
  <si>
    <t>1.7.15.8</t>
  </si>
  <si>
    <t>Data Management</t>
  </si>
  <si>
    <t>1.7.15.9</t>
  </si>
  <si>
    <t>Monitoring and Updating Service Status</t>
  </si>
  <si>
    <t>1.7.15.10</t>
  </si>
  <si>
    <t>Additional Backup Services</t>
  </si>
  <si>
    <t>1.7.15.11</t>
  </si>
  <si>
    <t>Disaster Recovery and Business Continuity</t>
  </si>
  <si>
    <t>1.7.15.12</t>
  </si>
  <si>
    <t>Additional Disaster Recovery Services</t>
  </si>
  <si>
    <t>1.7.15.13</t>
  </si>
  <si>
    <t>Managed Solution</t>
  </si>
  <si>
    <t>1.7.15.14</t>
  </si>
  <si>
    <t>Other Services</t>
  </si>
  <si>
    <t>1.7.15.15</t>
  </si>
  <si>
    <t>Transition and Implementation</t>
  </si>
  <si>
    <t>1.7.15.16</t>
  </si>
  <si>
    <t>Migration Services</t>
  </si>
  <si>
    <t>1.7.15.17</t>
  </si>
  <si>
    <t>Database Management</t>
  </si>
  <si>
    <t>1.7.15.18</t>
  </si>
  <si>
    <t>Optional Collaborative Initiatives</t>
  </si>
  <si>
    <t>1.7.15.19</t>
  </si>
  <si>
    <t>Technology Refresh</t>
  </si>
  <si>
    <t>1.7.15.20</t>
  </si>
  <si>
    <t>Invoicing (T's &amp;C's)</t>
  </si>
  <si>
    <t>1.7.15.21</t>
  </si>
  <si>
    <t>Payment Terms (T's &amp;C's)</t>
  </si>
  <si>
    <t>1.7.15.22</t>
  </si>
  <si>
    <t>Agreement Administration and Support to Client</t>
  </si>
  <si>
    <t>1.7.15.23</t>
  </si>
  <si>
    <t>Customer Support</t>
  </si>
  <si>
    <t>1.7.15.24</t>
  </si>
  <si>
    <t>Reporting to Clients</t>
  </si>
  <si>
    <t>1.7.15.25</t>
  </si>
  <si>
    <t>Agreement Management Support to JCC</t>
  </si>
  <si>
    <t>1.7.15.26</t>
  </si>
  <si>
    <t>Account Management Support</t>
  </si>
  <si>
    <t>1.7.15.27</t>
  </si>
  <si>
    <t>Performance Management</t>
  </si>
  <si>
    <t>1.7.15.28</t>
  </si>
  <si>
    <t>Reporting to JCC</t>
  </si>
  <si>
    <t>1.7.15.29</t>
  </si>
  <si>
    <t>Unilateral Amendments to Service Features</t>
  </si>
  <si>
    <t>1.7.15.30</t>
  </si>
  <si>
    <t>Termination</t>
  </si>
  <si>
    <t>1.7.15.31</t>
  </si>
  <si>
    <t>Licenses, Right to Use and Approvals</t>
  </si>
  <si>
    <t>1.7.15.32</t>
  </si>
  <si>
    <t>Accessibility for Americans with Disabilities Act</t>
  </si>
  <si>
    <t>1.7.15.33</t>
  </si>
  <si>
    <t>Pricing Methodology</t>
  </si>
  <si>
    <t>1.7.15.34</t>
  </si>
  <si>
    <t>Optional List Price Refresh</t>
  </si>
  <si>
    <t>1.7.15.35</t>
  </si>
  <si>
    <t>Optional Pricing Refresh</t>
  </si>
  <si>
    <t>1.7.15.36</t>
  </si>
  <si>
    <t>Quick Quote Process</t>
  </si>
  <si>
    <t>1.7.15.37</t>
  </si>
  <si>
    <t>1.7.15.38</t>
  </si>
  <si>
    <t>Monitoring</t>
  </si>
  <si>
    <t>1.7.15.39</t>
  </si>
  <si>
    <t>Analytics</t>
  </si>
  <si>
    <t>1.7.15.40</t>
  </si>
  <si>
    <t>Business Process Review and Improvement</t>
  </si>
  <si>
    <t>1.7.15.41</t>
  </si>
  <si>
    <t>Transformation, Conversion, Fit-to-Standard</t>
  </si>
  <si>
    <t>1.7.15.42</t>
  </si>
  <si>
    <t>1.7.15.43</t>
  </si>
  <si>
    <t>Report Modifications</t>
  </si>
  <si>
    <t>1.7.15.44</t>
  </si>
  <si>
    <t>Code Analysis</t>
  </si>
  <si>
    <t>1.7.15.45</t>
  </si>
  <si>
    <t>Governance</t>
  </si>
  <si>
    <t>1.7.15.46</t>
  </si>
  <si>
    <t>Migration Data Validation</t>
  </si>
  <si>
    <t>1.7.15.47</t>
  </si>
  <si>
    <t>Greenfield, Brownfield, Lift and Shift Cost Analysis</t>
  </si>
  <si>
    <t>1.7.15.48</t>
  </si>
  <si>
    <t>Analyze and Document Existing Cost Variables</t>
  </si>
  <si>
    <t>1.7.15.49</t>
  </si>
  <si>
    <t>Pricing Plans (M&amp;O) OPEX)</t>
  </si>
  <si>
    <t>1.7.15.49.1</t>
  </si>
  <si>
    <t>Pay Per Use</t>
  </si>
  <si>
    <t>1.7.15.49.2</t>
  </si>
  <si>
    <t>On-Demand</t>
  </si>
  <si>
    <t>1.7.15.49.3</t>
  </si>
  <si>
    <t>Dedicated Instance</t>
  </si>
  <si>
    <t>1.7.15.49.4</t>
  </si>
  <si>
    <t>Spot Instance</t>
  </si>
  <si>
    <t>1.7.15.49.5</t>
  </si>
  <si>
    <t>Reservation</t>
  </si>
  <si>
    <t>1.7.15.49.6</t>
  </si>
  <si>
    <t>Handling unused capacity</t>
  </si>
  <si>
    <t>1.7.15.50</t>
  </si>
  <si>
    <t>Migration Sequencing and Dependencies</t>
  </si>
  <si>
    <t>1.7.15.51</t>
  </si>
  <si>
    <t>Mock Migrations</t>
  </si>
  <si>
    <t>1.7.15.52</t>
  </si>
  <si>
    <t>Staffing - Migration</t>
  </si>
  <si>
    <t>1.7.15.53</t>
  </si>
  <si>
    <t>Staff Training - Migration</t>
  </si>
  <si>
    <t>1.7.15.54</t>
  </si>
  <si>
    <t>Staffing - Steady State</t>
  </si>
  <si>
    <t>1.7.15.55</t>
  </si>
  <si>
    <t>Staff Training - Steady State</t>
  </si>
  <si>
    <t>1.7.16</t>
  </si>
  <si>
    <t>Remediation, Testing</t>
  </si>
  <si>
    <t>Responsible</t>
  </si>
  <si>
    <t>Supports</t>
  </si>
  <si>
    <t>Informed</t>
  </si>
  <si>
    <t>Category Code</t>
  </si>
  <si>
    <t>Category of Requirements</t>
  </si>
  <si>
    <t>Requirement Description</t>
  </si>
  <si>
    <t>Priority #</t>
  </si>
  <si>
    <t xml:space="preserve">Priority </t>
  </si>
  <si>
    <t>SubType Category</t>
  </si>
  <si>
    <t>Req Type Classification</t>
  </si>
  <si>
    <t>Vendor</t>
  </si>
  <si>
    <t>JCC</t>
  </si>
  <si>
    <t>Vendor
Response
Code</t>
  </si>
  <si>
    <t>Vendor Response Category</t>
  </si>
  <si>
    <t>Vendor Response Comments</t>
  </si>
  <si>
    <t>FN</t>
  </si>
  <si>
    <t>1.7.15.2.9 Vendor Management and Support</t>
  </si>
  <si>
    <t>Fundemental</t>
  </si>
  <si>
    <t>Critical Success Factor Requirements</t>
  </si>
  <si>
    <t>Migration</t>
  </si>
  <si>
    <t>1.7.10 SLO / SLR / SLA Requirements</t>
  </si>
  <si>
    <t>1.7.15.2.10 Compliance and Documentation</t>
  </si>
  <si>
    <t>Critical Success Factors</t>
  </si>
  <si>
    <t>1.7.15.25 Agreement Management Support to JCC</t>
  </si>
  <si>
    <t>1.3.1</t>
  </si>
  <si>
    <t>1.3.2</t>
  </si>
  <si>
    <t>1.3.3</t>
  </si>
  <si>
    <t>1.3.4</t>
  </si>
  <si>
    <t>1.3.5</t>
  </si>
  <si>
    <t>1.3.6</t>
  </si>
  <si>
    <t>1.3.7</t>
  </si>
  <si>
    <t>1.3.8</t>
  </si>
  <si>
    <t>1.3.9</t>
  </si>
  <si>
    <t>1.3.10</t>
  </si>
  <si>
    <t>1.3.11</t>
  </si>
  <si>
    <t>1.3.12</t>
  </si>
  <si>
    <t>1.3.13</t>
  </si>
  <si>
    <t>1.3.14</t>
  </si>
  <si>
    <t>1.3.15</t>
  </si>
  <si>
    <t>1.3.16</t>
  </si>
  <si>
    <t>1.3.17</t>
  </si>
  <si>
    <t>1.3.18</t>
  </si>
  <si>
    <t>1.3.19</t>
  </si>
  <si>
    <t>SoH</t>
  </si>
  <si>
    <t>S/4</t>
  </si>
  <si>
    <t>1.3.20</t>
  </si>
  <si>
    <t>1.3.21</t>
  </si>
  <si>
    <t>Vendor Response Comment</t>
  </si>
  <si>
    <t>The requirement will be fully met
-or
Designated responsibility is fully accepted</t>
  </si>
  <si>
    <t>The requirement will NOT be fully met
-or
Designated responsibility cannot be fully accepted</t>
  </si>
  <si>
    <t>{encouraged}</t>
  </si>
  <si>
    <t>Requirement or Responsibility can only be partially met. The respondent must provide a detailed explanation.</t>
  </si>
  <si>
    <t>{detailed explanation required}</t>
  </si>
  <si>
    <t>Highly Desirable</t>
  </si>
  <si>
    <t>1.3.22</t>
  </si>
  <si>
    <t>1.7.15.33 Pricing Methodology</t>
  </si>
  <si>
    <t>&lt;select&gt;</t>
  </si>
  <si>
    <t>Begin Project work (Project Kickoff) on or before June 30, 2020.</t>
  </si>
  <si>
    <t>Propose a migration plan that limits the JCC’s dependency on duplicate environments, license obligations, and unnecessary cost redundancy. Respondents will be judged on how well they optimize the JCC’s operational costs during migration as well as the reasonableness of their approach and ability to mitigate risk.</t>
  </si>
  <si>
    <t xml:space="preserve">Propose solutions that do not require the JCC to procure a separate Oracle Cloud DB license for Phoenix during the migration and post-migration for steady-state operations. The JCC maintains an Enterprise Oracle DB license for its on-premise applications hosted in the Technology Center. </t>
  </si>
  <si>
    <t>Propose a complete solution that accomplishes a production cutover to the target environment(s) with business interruption limited to no more than 1 business day. (Cutover may include weekend or weekend + JCC holiday.)</t>
  </si>
  <si>
    <t xml:space="preserve">Propose a data migration solution that performs mock and live cutovers keeping in mind that the current hosting facility has an ingress/egress limitation of approximately 10MB/sec. </t>
  </si>
  <si>
    <t>Provide clear responses in the appropriate Requirements Traceability Matrix that outline the respective responsibilities and obligations which the Vendor and JCC are to lead and for which they will provide support.</t>
  </si>
  <si>
    <t>Provide knowledge transfer to JCC staff and consultants, sufficient and as appropriate, for them to participate in system migration exercises, as well as, continue their current role and responsibility and to support Phoenix ERP's high level of service and operations. Please see Exhibit 2 – Phoenix Organization, an organizational chart that shows the number of resources per support area. The JCC is staffed with competent, senior support resources. It is expected that a primary Analyst and required subject matter experts for each functional area will be fully available to support the project.</t>
  </si>
  <si>
    <t>Plan for all hosting facilities to be located within the Continental United States.</t>
  </si>
  <si>
    <t>Maintain Phoenix hours of operation. Phoenix must be accessible Monday Through Friday to users with access to the JCC network during normal Judicial Branch work hours, (herein defined as 7:00 A.M – 6:00 P.M.) excluding Judicial Branch holidays, planned downtime, system upgrades, and scheduled maintenance. Prior notification via direct email to designated JCC contact(s) will be provided for all system maintenance, upgrades/hotfixes, and any other activities which may impact system availability.</t>
  </si>
  <si>
    <t>Maintain Phoenix availability. All Phoenix environments will be available 99.95% of total time (excluding permissible/agreed-upon downtime). System Availability reports, including performance compared to service levels, will be provided to demonstrate availability, monthly.</t>
  </si>
  <si>
    <t>Utilize JCC licenses where ever possible. With the exception of Oracle Cloud DB, the JCC will provide its own licenses (e.g. SAP) for the Project under separate JCC agreements. (Licensing for compute instance Operating Systems e.g. Linux, Windows, VMWare shall be a factor in the standard compute instance configuration and included by the respondent in the monthly virtual instance operational costs.)</t>
  </si>
  <si>
    <t>Include time and resources into their Project schedules for the construction of a Migration Test Plan (MTP). This MTP will detail the process, test scripts, and methodology the Vendor will use to demonstrate to the JCC that the target environment is operationally identical to the source environment. The MTP must be repeatable and reusable by the JCC, post-migration, to validate subsequent promotions of application modifications from one environment to the next. The JCC currently maintains an extensive test catalog that can be leveraged, and it is expected that JCC resources will participate in the creation and execution of the test plan.</t>
  </si>
  <si>
    <t>Accommodate the Phoenix Recovery Time Objective. The Recovery Time Objective (RTO) is 4 hours or less. Phoenix is a real-time ERP serving the 58 county Trial Courts in California. The maximum time the full system can be offline following declaration of a disaster is 4 hours, before services are fully restored to all end users.</t>
  </si>
  <si>
    <t>Accommodate the Phoenix Recovery Point Objective. The Recovery Point Objective (RPO) is 15 minutes or less. In the event of a disaster declaration, Phoenix shall be restored to full functionality with an acceptable data loss of 15 minutes or less.</t>
  </si>
  <si>
    <t>In the case of Scenario 2 (SAP S/4HANA and SAP BW), be responsible for identifying, remediating and certifying all modifications related to Simplification and Custom Code, to complete the successful migration of the JCC’s existing Phoenix SAP System to the target S/4HANA environment. The JCC employs several competent Senior Application Development Analysts, and it is expected that JCC resources will participate in custom code remediation.</t>
  </si>
  <si>
    <t>Propose a hyperscale cloud hosting platform that includes either Amazon Web Services (AWS) or Microsoft Azure Cloud Platform.</t>
  </si>
  <si>
    <t>1.7.9 Hosting (Type, Location, Continuity, Latency)</t>
  </si>
  <si>
    <t>1.3.23</t>
  </si>
  <si>
    <t xml:space="preserve">Submit NTE (Not-to Exceed) pricing for all cost proposals. </t>
  </si>
  <si>
    <t>1.7.15.2.14 Price and Billing</t>
  </si>
  <si>
    <t>1.3.24</t>
  </si>
  <si>
    <t>1.3.25</t>
  </si>
  <si>
    <t>Comply with all regulations for Hosting, Managing, and transmission of Personally Identifiable Information (PII).</t>
  </si>
  <si>
    <t>1.7.10.2 Security Administration</t>
  </si>
  <si>
    <t>1.3.26</t>
  </si>
  <si>
    <t>Mandatory</t>
  </si>
  <si>
    <t>Complete all migration work on or before January 31, 2021 and provide 12 months of post-migration warranty support. Post-migration warranty coverage shall culminate in Final Acceptance.</t>
  </si>
  <si>
    <t>Provide Directory Services Integration. The provider must offer an Active Directory (AD)-managed service or a managed directory service that is compatible with AD. This is not directory federation. Providers must enable JCC members to host their directory services on a fully managed and scalable platform that supports, at a minimum, the following:
-Domain-joining of Windows and Linux instances
-User accounts and group memberships
-Single sign-on (SSO)
-Group policy</t>
  </si>
  <si>
    <t>Every requirement designated with an RQM-ID in the RTM has been  given a “Priority” rating from 1 to 4, indicating the JCC desirability.  A priority 1 indicates a Mandatory requirement while a  4 is the lowest rating.</t>
  </si>
  <si>
    <t>Mandatory Requirement / Respondent may be disqualified for not meeting requirement</t>
  </si>
  <si>
    <t xml:space="preserve">High Priority Requirement. Very important but not a disqualifiable Requirement. </t>
  </si>
  <si>
    <t>Minor Priority Requirement / Nice to Have</t>
  </si>
  <si>
    <t>Provide cost responses for 2 potential scenarios being evaluated by the JCC:
-Scenario 1: Migrating Phoenix ERP on-premise to SAP Suite on HANA and SAP BW on HANA along with the migration to the cloud and
-Scenario 2: Converting Phoenix ERP on-premise to SAP S/4HANA and SAP BW on HANA along with the migration to the cloud</t>
  </si>
  <si>
    <t>Act as the primary vendor and point of contact for the Project for all project control, migration activities, and Warranty  services. While acting as the primary vendor, the respondent may, however, utilize subcontracting arrangements as needed and with approval of the JCC to fulfill the requirements of the Project and provide the JCC with the lowest overall cost.</t>
  </si>
  <si>
    <t>Not include business transformation as part of the migration effort, unless required to support the target platform, S/4 Simplification (in the case of a system migration), etc. The JCC envisions the effort to migrate from Oracle to HANA to be, for the most part, a technical upgrade (database migration) of its existing SAP platform.</t>
  </si>
  <si>
    <t>Demonstrate an application architecture and operational processes for On-Going Support Services that support the JCC’s requirements for High-Availability, Business Continuity, and Application Recovery, while maintaining lowest Total Cost of Ownership ("TCO").</t>
  </si>
  <si>
    <t>Allow for Judicial Branch holidays when planning activities where JCC staff are required for meetings, consultations, and review of deliverables. The JCC observes 13 holidays. See Exhibit 9 – Judicial Branch Holiday Calendar.</t>
  </si>
  <si>
    <t xml:space="preserve">Involve the JCC's Managed Service Provider and the Implementation Services practice for the target platform Hosting Provider early in the process, preferably at Project Kick-Off.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</si>
</sst>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0"/>
      <color theme="1"/>
      <name val="Calibri"/>
      <family val="2"/>
      <scheme val="minor"/>
    </font>
    <font>
      <sz val="12"/>
      <color theme="1"/>
      <name val="Calibri"/>
      <family val="2"/>
      <scheme val="minor"/>
    </font>
    <font>
      <sz val="11"/>
      <color theme="1"/>
      <name val="Calibri"/>
      <family val="2"/>
      <scheme val="minor"/>
    </font>
    <font>
      <b/>
      <sz val="10"/>
      <color theme="1"/>
      <name val="Calibri"/>
      <family val="2"/>
      <scheme val="minor"/>
    </font>
    <font>
      <u/>
      <sz val="14"/>
      <color theme="1"/>
      <name val="Arial Black"/>
      <family val="2"/>
    </font>
    <font>
      <sz val="13"/>
      <color theme="1"/>
      <name val="Arial Black"/>
      <family val="2"/>
    </font>
    <font>
      <sz val="12"/>
      <color theme="1"/>
      <name val="Arial Black"/>
      <family val="1"/>
    </font>
    <font>
      <sz val="12"/>
      <color theme="1"/>
      <name val="Times New Roman"/>
      <family val="1"/>
    </font>
    <font>
      <b/>
      <sz val="12"/>
      <color theme="1"/>
      <name val="Calibri"/>
      <family val="2"/>
      <scheme val="minor"/>
    </font>
    <font>
      <b/>
      <sz val="10"/>
      <name val="Calibri"/>
      <family val="2"/>
      <scheme val="minor"/>
    </font>
    <font>
      <sz val="11"/>
      <color theme="1"/>
      <name val="Arial Black"/>
      <family val="1"/>
    </font>
    <font>
      <sz val="14"/>
      <color theme="1"/>
      <name val="Calibri"/>
      <family val="2"/>
      <scheme val="minor"/>
    </font>
    <font>
      <b/>
      <sz val="10"/>
      <color theme="1"/>
      <name val="Arial Black"/>
      <family val="2"/>
    </font>
    <font>
      <sz val="10"/>
      <color theme="1"/>
      <name val="Arial Black"/>
      <family val="1"/>
    </font>
    <font>
      <b/>
      <sz val="22"/>
      <color theme="1"/>
      <name val="Calibri"/>
      <family val="2"/>
      <scheme val="minor"/>
    </font>
    <font>
      <sz val="10"/>
      <color theme="1"/>
      <name val="Calibri"/>
      <family val="2"/>
      <scheme val="minor"/>
    </font>
    <font>
      <sz val="10"/>
      <name val="Arial"/>
      <family val="2"/>
    </font>
    <font>
      <b/>
      <sz val="10"/>
      <color theme="1"/>
      <name val="Calibri"/>
      <family val="2"/>
    </font>
    <font>
      <b/>
      <sz val="12"/>
      <name val="Calibri"/>
      <family val="2"/>
    </font>
    <font>
      <b/>
      <sz val="10"/>
      <name val="Calibri"/>
      <family val="2"/>
    </font>
    <font>
      <sz val="11"/>
      <color theme="1"/>
      <name val="Times New Roman"/>
      <family val="1"/>
    </font>
    <font>
      <b/>
      <sz val="12"/>
      <color theme="1"/>
      <name val="Times New Roman"/>
      <family val="1"/>
    </font>
    <font>
      <b/>
      <sz val="11"/>
      <color theme="1"/>
      <name val="Times New Roman"/>
      <family val="1"/>
    </font>
    <font>
      <sz val="8"/>
      <name val="Calibri"/>
      <family val="2"/>
      <scheme val="minor"/>
    </font>
    <font>
      <b/>
      <sz val="11"/>
      <color theme="1"/>
      <name val="Calibri"/>
      <family val="2"/>
      <scheme val="minor"/>
    </font>
    <font>
      <sz val="9"/>
      <color theme="1"/>
      <name val="Consolas"/>
      <family val="3"/>
    </font>
    <font>
      <sz val="9"/>
      <name val="Consolas"/>
      <family val="3"/>
    </font>
  </fonts>
  <fills count="10">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C000"/>
        <bgColor indexed="64"/>
      </patternFill>
    </fill>
    <fill>
      <patternFill patternType="solid">
        <fgColor rgb="FFCCFFCC"/>
        <bgColor indexed="64"/>
      </patternFill>
    </fill>
    <fill>
      <patternFill patternType="solid">
        <fgColor rgb="FFFFFF00"/>
        <bgColor indexed="64"/>
      </patternFill>
    </fill>
    <fill>
      <patternFill patternType="solid">
        <fgColor indexed="44"/>
        <bgColor indexed="64"/>
      </patternFill>
    </fill>
    <fill>
      <patternFill patternType="solid">
        <fgColor indexed="34"/>
        <bgColor indexed="64"/>
      </patternFill>
    </fill>
    <fill>
      <patternFill patternType="solid">
        <fgColor indexed="4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rgb="FFDBDBDB"/>
      </bottom>
      <diagonal/>
    </border>
    <border>
      <left style="medium">
        <color indexed="64"/>
      </left>
      <right style="medium">
        <color indexed="64"/>
      </right>
      <top/>
      <bottom style="medium">
        <color rgb="FFDBDBDB"/>
      </bottom>
      <diagonal/>
    </border>
    <border>
      <left style="medium">
        <color indexed="64"/>
      </left>
      <right style="medium">
        <color indexed="64"/>
      </right>
      <top style="medium">
        <color rgb="FFDBDBDB"/>
      </top>
      <bottom style="medium">
        <color indexed="64"/>
      </bottom>
      <diagonal/>
    </border>
    <border>
      <left/>
      <right style="medium">
        <color indexed="64"/>
      </right>
      <top style="medium">
        <color rgb="FFDBDBDB"/>
      </top>
      <bottom style="medium">
        <color indexed="64"/>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0" fontId="2" fillId="0" borderId="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6" fillId="0" borderId="0"/>
  </cellStyleXfs>
  <cellXfs count="86">
    <xf numFmtId="0" fontId="0" fillId="0" borderId="0" xfId="0"/>
    <xf numFmtId="0" fontId="0" fillId="0" borderId="0" xfId="0" applyAlignment="1">
      <alignment vertical="top" wrapText="1"/>
    </xf>
    <xf numFmtId="0" fontId="0" fillId="0" borderId="0" xfId="0" applyAlignment="1">
      <alignment vertical="top"/>
    </xf>
    <xf numFmtId="1" fontId="0" fillId="0" borderId="0" xfId="0" applyNumberFormat="1" applyAlignment="1">
      <alignment horizontal="center" vertical="top"/>
    </xf>
    <xf numFmtId="0" fontId="4" fillId="0" borderId="0" xfId="0" applyFont="1" applyAlignment="1">
      <alignment vertical="top"/>
    </xf>
    <xf numFmtId="0" fontId="5" fillId="0" borderId="0" xfId="0" applyFont="1" applyAlignment="1">
      <alignment horizontal="left" vertical="top"/>
    </xf>
    <xf numFmtId="0" fontId="6" fillId="0" borderId="0" xfId="0" applyFont="1" applyAlignment="1">
      <alignment vertical="top"/>
    </xf>
    <xf numFmtId="0" fontId="7" fillId="0" borderId="0" xfId="0" applyFont="1" applyBorder="1" applyAlignment="1">
      <alignment vertical="top" wrapText="1"/>
    </xf>
    <xf numFmtId="0" fontId="0" fillId="0" borderId="0" xfId="0" applyFont="1" applyAlignment="1">
      <alignment vertical="top" wrapText="1"/>
    </xf>
    <xf numFmtId="0" fontId="7" fillId="0" borderId="0" xfId="0" applyFont="1" applyBorder="1" applyAlignment="1">
      <alignment horizontal="center" vertical="top" wrapText="1"/>
    </xf>
    <xf numFmtId="0" fontId="0" fillId="0" borderId="0" xfId="0" applyAlignment="1">
      <alignment horizontal="center" vertical="top" wrapText="1"/>
    </xf>
    <xf numFmtId="0" fontId="11" fillId="0" borderId="0" xfId="0" applyFont="1" applyBorder="1" applyAlignment="1">
      <alignment vertical="top" wrapText="1"/>
    </xf>
    <xf numFmtId="0" fontId="13" fillId="0" borderId="0" xfId="0" applyFont="1" applyAlignment="1">
      <alignment vertical="top"/>
    </xf>
    <xf numFmtId="0" fontId="13" fillId="0" borderId="0" xfId="0" applyFont="1" applyAlignment="1">
      <alignment horizontal="left" vertical="top"/>
    </xf>
    <xf numFmtId="0" fontId="0" fillId="0" borderId="0" xfId="0" applyBorder="1" applyAlignment="1">
      <alignment vertical="top"/>
    </xf>
    <xf numFmtId="0" fontId="0" fillId="0" borderId="0" xfId="0" applyBorder="1" applyAlignment="1">
      <alignment horizontal="center" vertical="top"/>
    </xf>
    <xf numFmtId="49" fontId="9" fillId="0" borderId="0" xfId="0" applyNumberFormat="1" applyFont="1" applyFill="1" applyBorder="1" applyAlignment="1">
      <alignment horizontal="center" vertical="top"/>
    </xf>
    <xf numFmtId="49" fontId="9" fillId="0" borderId="0" xfId="0" applyNumberFormat="1" applyFont="1" applyBorder="1" applyAlignment="1">
      <alignment horizontal="center" vertical="top"/>
    </xf>
    <xf numFmtId="0" fontId="3" fillId="0" borderId="0" xfId="0" applyNumberFormat="1" applyFont="1" applyFill="1" applyBorder="1" applyAlignment="1">
      <alignment horizontal="center" vertical="top" wrapText="1"/>
    </xf>
    <xf numFmtId="0" fontId="14" fillId="0" borderId="0" xfId="0" applyFont="1" applyAlignment="1">
      <alignment vertical="top"/>
    </xf>
    <xf numFmtId="0" fontId="0" fillId="0" borderId="0" xfId="0" applyAlignment="1">
      <alignment vertical="center" wrapText="1"/>
    </xf>
    <xf numFmtId="0" fontId="3" fillId="4" borderId="1" xfId="0" applyFont="1" applyFill="1" applyBorder="1" applyAlignment="1">
      <alignment horizontal="center" vertical="center" wrapText="1"/>
    </xf>
    <xf numFmtId="0" fontId="10" fillId="3" borderId="6" xfId="0" applyFont="1" applyFill="1" applyBorder="1" applyAlignment="1">
      <alignment horizontal="center" vertical="top"/>
    </xf>
    <xf numFmtId="0" fontId="10" fillId="3" borderId="6" xfId="0" applyFont="1" applyFill="1" applyBorder="1" applyAlignment="1">
      <alignment vertical="top"/>
    </xf>
    <xf numFmtId="0" fontId="6" fillId="3" borderId="10" xfId="0" applyFont="1" applyFill="1" applyBorder="1" applyAlignment="1">
      <alignment vertical="top"/>
    </xf>
    <xf numFmtId="0" fontId="6" fillId="3" borderId="11" xfId="0" applyFont="1" applyFill="1" applyBorder="1" applyAlignment="1">
      <alignment vertical="top"/>
    </xf>
    <xf numFmtId="0" fontId="6" fillId="3" borderId="12" xfId="0" applyFont="1" applyFill="1" applyBorder="1" applyAlignment="1">
      <alignment vertical="top"/>
    </xf>
    <xf numFmtId="0" fontId="8" fillId="0" borderId="1" xfId="0" applyFont="1" applyBorder="1" applyAlignment="1">
      <alignment vertical="center"/>
    </xf>
    <xf numFmtId="0" fontId="17" fillId="0" borderId="1" xfId="0" applyFont="1" applyBorder="1" applyAlignment="1">
      <alignment horizontal="center" vertical="center"/>
    </xf>
    <xf numFmtId="0" fontId="18" fillId="5" borderId="1" xfId="0" quotePrefix="1" applyFont="1" applyFill="1" applyBorder="1" applyAlignment="1">
      <alignment horizontal="center" vertical="center" wrapText="1"/>
    </xf>
    <xf numFmtId="0" fontId="20" fillId="0" borderId="15" xfId="0" applyFont="1" applyBorder="1" applyAlignment="1">
      <alignment horizontal="justify" vertical="center"/>
    </xf>
    <xf numFmtId="0" fontId="20" fillId="0" borderId="16" xfId="0" applyFont="1" applyBorder="1" applyAlignment="1">
      <alignment horizontal="justify" vertical="center"/>
    </xf>
    <xf numFmtId="0" fontId="20" fillId="0" borderId="7" xfId="0" applyFont="1" applyBorder="1" applyAlignment="1">
      <alignment horizontal="justify" vertical="center"/>
    </xf>
    <xf numFmtId="0" fontId="20" fillId="0" borderId="9"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1" fillId="0" borderId="17" xfId="0" applyFont="1" applyBorder="1" applyAlignment="1">
      <alignment horizontal="center" wrapText="1"/>
    </xf>
    <xf numFmtId="0" fontId="21" fillId="0" borderId="8" xfId="0" applyFont="1" applyBorder="1" applyAlignment="1">
      <alignment horizontal="center" wrapText="1"/>
    </xf>
    <xf numFmtId="0" fontId="22" fillId="0" borderId="18" xfId="0" applyFont="1" applyBorder="1" applyAlignment="1">
      <alignment horizontal="justify" vertical="center"/>
    </xf>
    <xf numFmtId="0" fontId="20" fillId="0" borderId="18" xfId="0" applyFont="1" applyBorder="1" applyAlignment="1">
      <alignment horizontal="justify" vertical="center"/>
    </xf>
    <xf numFmtId="0" fontId="22" fillId="0" borderId="19" xfId="0" applyFont="1" applyBorder="1" applyAlignment="1">
      <alignment horizontal="justify" vertical="center"/>
    </xf>
    <xf numFmtId="0" fontId="20" fillId="0" borderId="19" xfId="0" applyFont="1" applyBorder="1" applyAlignment="1">
      <alignment horizontal="justify" vertical="center"/>
    </xf>
    <xf numFmtId="0" fontId="20" fillId="0" borderId="19" xfId="0" applyFont="1" applyBorder="1" applyAlignment="1">
      <alignment horizontal="left" vertical="center" indent="7"/>
    </xf>
    <xf numFmtId="49" fontId="0" fillId="0" borderId="0" xfId="0" applyNumberFormat="1" applyAlignment="1">
      <alignment horizontal="center" vertical="top"/>
    </xf>
    <xf numFmtId="0" fontId="22" fillId="6" borderId="20" xfId="0" applyFont="1" applyFill="1" applyBorder="1" applyAlignment="1">
      <alignment horizontal="justify" vertical="center"/>
    </xf>
    <xf numFmtId="0" fontId="20" fillId="6" borderId="21" xfId="0" applyFont="1" applyFill="1" applyBorder="1" applyAlignment="1">
      <alignment horizontal="justify" vertical="center"/>
    </xf>
    <xf numFmtId="0" fontId="0" fillId="0" borderId="0" xfId="0" applyNumberFormat="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0" xfId="0" applyFont="1" applyBorder="1" applyAlignment="1">
      <alignment vertical="top" wrapText="1"/>
    </xf>
    <xf numFmtId="0" fontId="1" fillId="0" borderId="1" xfId="0" applyFont="1" applyBorder="1" applyAlignment="1">
      <alignment vertical="center" wrapText="1"/>
    </xf>
    <xf numFmtId="0" fontId="1" fillId="0" borderId="5" xfId="0" applyFont="1" applyBorder="1" applyAlignment="1">
      <alignment vertical="top" wrapText="1"/>
    </xf>
    <xf numFmtId="0" fontId="24" fillId="7" borderId="22" xfId="0" applyNumberFormat="1" applyFont="1" applyFill="1" applyBorder="1" applyAlignment="1">
      <alignment horizontal="center" vertical="center" wrapText="1"/>
    </xf>
    <xf numFmtId="0" fontId="24" fillId="7" borderId="22" xfId="0" applyFont="1" applyFill="1" applyBorder="1" applyAlignment="1">
      <alignment horizontal="center" vertical="center" wrapText="1"/>
    </xf>
    <xf numFmtId="0" fontId="24" fillId="8" borderId="22" xfId="0" applyNumberFormat="1" applyFont="1" applyFill="1" applyBorder="1" applyAlignment="1">
      <alignment horizontal="center" vertical="center" wrapText="1"/>
    </xf>
    <xf numFmtId="0" fontId="24" fillId="8" borderId="22" xfId="0" applyFont="1" applyFill="1" applyBorder="1" applyAlignment="1">
      <alignment horizontal="center" vertical="top" wrapText="1"/>
    </xf>
    <xf numFmtId="0" fontId="24" fillId="8" borderId="22" xfId="0" applyFont="1" applyFill="1" applyBorder="1" applyAlignment="1">
      <alignment horizontal="center" vertical="center" wrapText="1"/>
    </xf>
    <xf numFmtId="0" fontId="25" fillId="0" borderId="22" xfId="0" applyFont="1" applyFill="1" applyBorder="1" applyAlignment="1">
      <alignment horizontal="left" vertical="top"/>
    </xf>
    <xf numFmtId="49" fontId="25" fillId="0" borderId="22" xfId="3" applyNumberFormat="1" applyFont="1" applyFill="1" applyBorder="1" applyAlignment="1">
      <alignment horizontal="center" vertical="top" wrapText="1"/>
    </xf>
    <xf numFmtId="0" fontId="25" fillId="0" borderId="22" xfId="0" applyNumberFormat="1" applyFont="1" applyFill="1" applyBorder="1" applyAlignment="1">
      <alignment vertical="top" wrapText="1"/>
    </xf>
    <xf numFmtId="0" fontId="25" fillId="0" borderId="22" xfId="0" applyFont="1" applyFill="1" applyBorder="1" applyAlignment="1">
      <alignment horizontal="left" vertical="top" wrapText="1"/>
    </xf>
    <xf numFmtId="1" fontId="25" fillId="0" borderId="22" xfId="0" applyNumberFormat="1" applyFont="1" applyFill="1" applyBorder="1" applyAlignment="1">
      <alignment horizontal="center" vertical="top"/>
    </xf>
    <xf numFmtId="0" fontId="25" fillId="0" borderId="22" xfId="0" applyNumberFormat="1" applyFont="1" applyFill="1" applyBorder="1" applyAlignment="1">
      <alignment vertical="top"/>
    </xf>
    <xf numFmtId="0" fontId="25" fillId="0" borderId="22" xfId="7" applyFont="1" applyFill="1" applyBorder="1" applyAlignment="1">
      <alignment horizontal="center" vertical="top" wrapText="1"/>
    </xf>
    <xf numFmtId="0" fontId="25" fillId="0" borderId="22" xfId="7" applyFont="1" applyFill="1" applyBorder="1" applyAlignment="1">
      <alignment vertical="top" wrapText="1"/>
    </xf>
    <xf numFmtId="0" fontId="25" fillId="9" borderId="22" xfId="7" applyFont="1" applyFill="1" applyBorder="1" applyAlignment="1">
      <alignment horizontal="center" vertical="top" wrapText="1"/>
    </xf>
    <xf numFmtId="0" fontId="26" fillId="9" borderId="22" xfId="2" applyNumberFormat="1" applyFont="1" applyFill="1" applyBorder="1" applyAlignment="1" applyProtection="1">
      <alignment horizontal="center" vertical="top" wrapText="1"/>
    </xf>
    <xf numFmtId="0" fontId="26" fillId="9" borderId="22" xfId="2" applyNumberFormat="1" applyFont="1" applyFill="1" applyBorder="1" applyAlignment="1" applyProtection="1">
      <alignment horizontal="left" vertical="top" wrapText="1" indent="1"/>
    </xf>
    <xf numFmtId="2" fontId="25" fillId="0" borderId="22" xfId="0" applyNumberFormat="1" applyFont="1" applyFill="1" applyBorder="1" applyAlignment="1">
      <alignment horizontal="left" vertical="top" wrapText="1"/>
    </xf>
    <xf numFmtId="49" fontId="25" fillId="0" borderId="22" xfId="3" applyNumberFormat="1" applyFont="1" applyFill="1" applyBorder="1" applyAlignment="1">
      <alignment horizontal="center" vertical="top"/>
    </xf>
    <xf numFmtId="49" fontId="25" fillId="0" borderId="22" xfId="0" applyNumberFormat="1" applyFont="1" applyFill="1" applyBorder="1" applyAlignment="1">
      <alignment horizontal="left" vertical="top" wrapText="1"/>
    </xf>
    <xf numFmtId="0" fontId="0" fillId="0" borderId="0" xfId="0" applyAlignment="1">
      <alignment wrapText="1"/>
    </xf>
    <xf numFmtId="0" fontId="12" fillId="2" borderId="1" xfId="3" applyFont="1" applyFill="1" applyBorder="1" applyAlignment="1">
      <alignment vertical="top" wrapText="1"/>
    </xf>
    <xf numFmtId="0" fontId="3" fillId="4" borderId="1" xfId="3" applyFont="1" applyFill="1" applyBorder="1" applyAlignment="1">
      <alignment horizontal="center" vertical="center" wrapText="1"/>
    </xf>
    <xf numFmtId="0" fontId="1" fillId="0" borderId="1" xfId="3" applyFont="1" applyBorder="1" applyAlignment="1">
      <alignment horizontal="center" vertical="center" wrapText="1"/>
    </xf>
    <xf numFmtId="0" fontId="1" fillId="0" borderId="1" xfId="3" applyFont="1" applyBorder="1" applyAlignment="1">
      <alignment vertical="center" wrapText="1"/>
    </xf>
    <xf numFmtId="0" fontId="19" fillId="5" borderId="1" xfId="3" quotePrefix="1" applyFont="1" applyFill="1" applyBorder="1" applyAlignment="1">
      <alignment horizontal="center" vertical="center" wrapText="1"/>
    </xf>
    <xf numFmtId="0" fontId="0" fillId="0" borderId="0" xfId="0" applyFont="1" applyAlignment="1"/>
    <xf numFmtId="0" fontId="15" fillId="0" borderId="0" xfId="3"/>
    <xf numFmtId="0" fontId="6" fillId="0" borderId="0" xfId="3" applyFont="1" applyAlignment="1">
      <alignment vertical="top"/>
    </xf>
    <xf numFmtId="0" fontId="15" fillId="0" borderId="0" xfId="3" applyAlignment="1">
      <alignment vertical="top"/>
    </xf>
    <xf numFmtId="0" fontId="1" fillId="0" borderId="0" xfId="3" applyFont="1" applyBorder="1" applyAlignment="1">
      <alignment vertical="top" wrapText="1"/>
    </xf>
    <xf numFmtId="0" fontId="12" fillId="2" borderId="2" xfId="3" applyFont="1" applyFill="1" applyBorder="1" applyAlignment="1">
      <alignment vertical="top" wrapText="1"/>
    </xf>
    <xf numFmtId="0" fontId="12" fillId="2" borderId="3" xfId="3" applyFont="1" applyFill="1" applyBorder="1" applyAlignment="1">
      <alignment vertical="top" wrapText="1"/>
    </xf>
    <xf numFmtId="0" fontId="1" fillId="0" borderId="4" xfId="3" applyFont="1" applyBorder="1" applyAlignment="1">
      <alignment horizontal="center" vertical="top" wrapText="1"/>
    </xf>
    <xf numFmtId="0" fontId="1" fillId="0" borderId="5" xfId="3" applyFont="1" applyBorder="1" applyAlignment="1">
      <alignment vertical="top" wrapText="1"/>
    </xf>
  </cellXfs>
  <cellStyles count="9">
    <cellStyle name="Currency" xfId="2" builtinId="4"/>
    <cellStyle name="Normal" xfId="0" builtinId="0"/>
    <cellStyle name="Normal 10" xfId="7" xr:uid="{00000000-0005-0000-0000-000002000000}"/>
    <cellStyle name="Normal 11" xfId="8" xr:uid="{00000000-0005-0000-0000-000003000000}"/>
    <cellStyle name="Normal 2" xfId="1" xr:uid="{00000000-0005-0000-0000-000004000000}"/>
    <cellStyle name="Normal 3" xfId="3" xr:uid="{00000000-0005-0000-0000-000005000000}"/>
    <cellStyle name="Normal 4" xfId="4" xr:uid="{00000000-0005-0000-0000-000006000000}"/>
    <cellStyle name="Normal 5" xfId="5" xr:uid="{00000000-0005-0000-0000-000007000000}"/>
    <cellStyle name="Normal 9"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5</xdr:col>
      <xdr:colOff>171450</xdr:colOff>
      <xdr:row>7</xdr:row>
      <xdr:rowOff>19050</xdr:rowOff>
    </xdr:from>
    <xdr:to>
      <xdr:col>13</xdr:col>
      <xdr:colOff>73373</xdr:colOff>
      <xdr:row>21</xdr:row>
      <xdr:rowOff>129309</xdr:rowOff>
    </xdr:to>
    <xdr:sp macro="" textlink="">
      <xdr:nvSpPr>
        <xdr:cNvPr id="2" name="Text Box 5">
          <a:extLst>
            <a:ext uri="{FF2B5EF4-FFF2-40B4-BE49-F238E27FC236}">
              <a16:creationId xmlns:a16="http://schemas.microsoft.com/office/drawing/2014/main" id="{5F5A572B-1E61-4D50-914E-EBE825207D06}"/>
            </a:ext>
          </a:extLst>
        </xdr:cNvPr>
        <xdr:cNvSpPr txBox="1">
          <a:spLocks noChangeArrowheads="1"/>
        </xdr:cNvSpPr>
      </xdr:nvSpPr>
      <xdr:spPr bwMode="auto">
        <a:xfrm>
          <a:off x="11049000" y="2552700"/>
          <a:ext cx="5023486" cy="3505200"/>
        </a:xfrm>
        <a:prstGeom prst="rect">
          <a:avLst/>
        </a:prstGeom>
        <a:solidFill>
          <a:srgbClr xmlns:mc="http://schemas.openxmlformats.org/markup-compatibility/2006" xmlns:a14="http://schemas.microsoft.com/office/drawing/2010/main" val="FFFFCC" mc:Ignorable="a14" a14:legacySpreadsheetColorIndex="26"/>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182880" bIns="137160" anchor="t" upright="1"/>
        <a:lstStyle/>
        <a:p>
          <a:pPr algn="l" rtl="0">
            <a:lnSpc>
              <a:spcPts val="1100"/>
            </a:lnSpc>
            <a:defRPr sz="1000"/>
          </a:pPr>
          <a:r>
            <a:rPr lang="en-US" sz="1200" b="1" i="0" u="sng" strike="noStrike" baseline="0">
              <a:solidFill>
                <a:srgbClr val="FF0000"/>
              </a:solidFill>
              <a:latin typeface="Arial"/>
              <a:cs typeface="Arial"/>
            </a:rPr>
            <a:t>*INSTRUCTION NOTES:</a:t>
          </a:r>
        </a:p>
        <a:p>
          <a:pPr algn="l" rtl="0">
            <a:lnSpc>
              <a:spcPts val="1100"/>
            </a:lnSpc>
            <a:defRPr sz="1000"/>
          </a:pPr>
          <a:endParaRPr lang="en-US" sz="1000" b="1"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1.  </a:t>
          </a:r>
          <a:r>
            <a:rPr lang="en-US" sz="1100">
              <a:effectLst/>
              <a:latin typeface="Arial" panose="020B0604020202020204" pitchFamily="34" charset="0"/>
              <a:ea typeface="+mn-ea"/>
              <a:cs typeface="Arial" panose="020B0604020202020204" pitchFamily="34" charset="0"/>
            </a:rPr>
            <a:t>Each worksheet in this workbook</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requires the Response Vendor to select a “</a:t>
          </a:r>
          <a:r>
            <a:rPr lang="en-US" sz="1100" b="1">
              <a:effectLst/>
              <a:latin typeface="Arial" panose="020B0604020202020204" pitchFamily="34" charset="0"/>
              <a:ea typeface="+mn-ea"/>
              <a:cs typeface="Arial" panose="020B0604020202020204" pitchFamily="34" charset="0"/>
            </a:rPr>
            <a:t>Vendor Response Code</a:t>
          </a:r>
          <a:r>
            <a:rPr lang="en-US" sz="1100">
              <a:effectLst/>
              <a:latin typeface="Arial" panose="020B0604020202020204" pitchFamily="34" charset="0"/>
              <a:ea typeface="+mn-ea"/>
              <a:cs typeface="Arial" panose="020B0604020202020204" pitchFamily="34" charset="0"/>
            </a:rPr>
            <a:t>” and provide “</a:t>
          </a:r>
          <a:r>
            <a:rPr lang="en-US" sz="1100" b="1">
              <a:effectLst/>
              <a:latin typeface="Arial" panose="020B0604020202020204" pitchFamily="34" charset="0"/>
              <a:ea typeface="+mn-ea"/>
              <a:cs typeface="Arial" panose="020B0604020202020204" pitchFamily="34" charset="0"/>
            </a:rPr>
            <a:t>Vendor Response Comments</a:t>
          </a:r>
          <a:r>
            <a:rPr lang="en-US" sz="1100">
              <a:effectLst/>
              <a:latin typeface="Arial" panose="020B0604020202020204" pitchFamily="34" charset="0"/>
              <a:ea typeface="+mn-ea"/>
              <a:cs typeface="Arial" panose="020B0604020202020204" pitchFamily="34" charset="0"/>
            </a:rPr>
            <a:t>” for the RFP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(Please see both Vendor Response Codes tables for definition in</a:t>
          </a:r>
          <a:r>
            <a:rPr lang="en-US" sz="1100" baseline="0">
              <a:effectLst/>
              <a:latin typeface="Arial" panose="020B0604020202020204" pitchFamily="34" charset="0"/>
              <a:ea typeface="+mn-ea"/>
              <a:cs typeface="Arial" panose="020B0604020202020204" pitchFamily="34" charset="0"/>
            </a:rPr>
            <a:t> the Introduction worksheet)</a:t>
          </a:r>
          <a:r>
            <a:rPr lang="en-US" sz="1100">
              <a:effectLst/>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2.  </a:t>
          </a:r>
          <a:r>
            <a:rPr lang="en-US" sz="1100" b="1">
              <a:solidFill>
                <a:srgbClr val="FF0000"/>
              </a:solidFill>
              <a:effectLst/>
              <a:latin typeface="Arial" panose="020B0604020202020204" pitchFamily="34" charset="0"/>
              <a:ea typeface="+mn-ea"/>
              <a:cs typeface="Arial" panose="020B0604020202020204" pitchFamily="34" charset="0"/>
            </a:rPr>
            <a:t>Please provide detailed explanation </a:t>
          </a:r>
          <a:r>
            <a:rPr lang="en-US" sz="1100">
              <a:effectLst/>
              <a:latin typeface="Arial" panose="020B0604020202020204" pitchFamily="34" charset="0"/>
              <a:ea typeface="+mn-ea"/>
              <a:cs typeface="Arial" panose="020B0604020202020204" pitchFamily="34" charset="0"/>
            </a:rPr>
            <a:t>in the “</a:t>
          </a:r>
          <a:r>
            <a:rPr lang="en-US" sz="1100" b="1">
              <a:effectLst/>
              <a:latin typeface="Arial" panose="020B0604020202020204" pitchFamily="34" charset="0"/>
              <a:ea typeface="+mn-ea"/>
              <a:cs typeface="Arial" panose="020B0604020202020204" pitchFamily="34" charset="0"/>
            </a:rPr>
            <a:t>Vendor Response Comment</a:t>
          </a:r>
          <a:r>
            <a:rPr lang="en-US" sz="1100">
              <a:effectLst/>
              <a:latin typeface="Arial" panose="020B0604020202020204" pitchFamily="34" charset="0"/>
              <a:ea typeface="+mn-ea"/>
              <a:cs typeface="Arial" panose="020B0604020202020204" pitchFamily="34" charset="0"/>
            </a:rPr>
            <a:t>” column</a:t>
          </a:r>
          <a:r>
            <a:rPr lang="en-US" sz="1100" baseline="0">
              <a:effectLst/>
              <a:latin typeface="Arial" panose="020B0604020202020204" pitchFamily="34" charset="0"/>
              <a:ea typeface="+mn-ea"/>
              <a:cs typeface="Arial" panose="020B0604020202020204" pitchFamily="34" charset="0"/>
            </a:rPr>
            <a:t> </a:t>
          </a:r>
          <a:r>
            <a:rPr lang="en-US" sz="1100" b="1" baseline="0">
              <a:solidFill>
                <a:srgbClr val="FF0000"/>
              </a:solidFill>
              <a:effectLst/>
              <a:latin typeface="Arial" panose="020B0604020202020204" pitchFamily="34" charset="0"/>
              <a:ea typeface="+mn-ea"/>
              <a:cs typeface="Arial" panose="020B0604020202020204" pitchFamily="34" charset="0"/>
            </a:rPr>
            <a:t>if</a:t>
          </a:r>
          <a:r>
            <a:rPr lang="en-US" sz="1100" b="1">
              <a:solidFill>
                <a:srgbClr val="FF0000"/>
              </a:solidFill>
              <a:effectLst/>
              <a:latin typeface="Arial" panose="020B0604020202020204" pitchFamily="34" charset="0"/>
              <a:ea typeface="+mn-ea"/>
              <a:cs typeface="Arial" panose="020B0604020202020204" pitchFamily="34" charset="0"/>
            </a:rPr>
            <a:t> the response code </a:t>
          </a:r>
          <a:r>
            <a:rPr lang="en-US" sz="1100">
              <a:effectLst/>
              <a:latin typeface="Arial" panose="020B0604020202020204" pitchFamily="34" charset="0"/>
              <a:ea typeface="+mn-ea"/>
              <a:cs typeface="Arial" panose="020B0604020202020204" pitchFamily="34" charset="0"/>
            </a:rPr>
            <a:t>selected is </a:t>
          </a:r>
          <a:r>
            <a:rPr lang="en-US" sz="1100" b="1">
              <a:solidFill>
                <a:srgbClr val="FF0000"/>
              </a:solidFill>
              <a:effectLst/>
              <a:latin typeface="Arial" panose="020B0604020202020204" pitchFamily="34" charset="0"/>
              <a:ea typeface="+mn-ea"/>
              <a:cs typeface="Arial" panose="020B0604020202020204" pitchFamily="34" charset="0"/>
            </a:rPr>
            <a:t>other than “Y”</a:t>
          </a:r>
          <a:r>
            <a:rPr lang="en-US" sz="1100">
              <a:effectLst/>
              <a:latin typeface="Arial" panose="020B0604020202020204" pitchFamily="34" charset="0"/>
              <a:ea typeface="+mn-ea"/>
              <a:cs typeface="Arial" panose="020B0604020202020204" pitchFamily="34" charset="0"/>
            </a:rPr>
            <a:t>.</a:t>
          </a:r>
        </a:p>
        <a:p>
          <a:r>
            <a:rPr lang="en-US" sz="1100">
              <a:effectLst/>
              <a:latin typeface="Arial" panose="020B0604020202020204" pitchFamily="34" charset="0"/>
              <a:ea typeface="+mn-ea"/>
              <a:cs typeface="Arial" panose="020B0604020202020204" pitchFamily="34" charset="0"/>
            </a:rPr>
            <a:t> </a:t>
          </a: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3.  Submissions of the *.xlsx file format is requested.  The *.xlsx can be printed/exported as a *.pdf file to include as part of your submission.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cs typeface="Arial" panose="020B0604020202020204" pitchFamily="34" charset="0"/>
          </a:endParaRPr>
        </a:p>
        <a:p>
          <a:pPr algn="l" rtl="0">
            <a:lnSpc>
              <a:spcPts val="1100"/>
            </a:lnSpc>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Thank You,</a:t>
          </a:r>
        </a:p>
        <a:p>
          <a:pPr algn="l" rtl="0">
            <a:lnSpc>
              <a:spcPts val="1100"/>
            </a:lnSpc>
            <a:defRPr sz="1000"/>
          </a:pPr>
          <a:endParaRPr lang="en-US" sz="1100" b="1"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Judicial Council, Branch Accounting and Procurement Office</a:t>
          </a:r>
        </a:p>
        <a:p>
          <a:pPr rtl="0"/>
          <a:endParaRPr lang="en-US" sz="1100">
            <a:effectLst/>
            <a:latin typeface="Arial" panose="020B0604020202020204" pitchFamily="34" charset="0"/>
            <a:cs typeface="Arial" panose="020B0604020202020204" pitchFamily="34" charset="0"/>
          </a:endParaRPr>
        </a:p>
        <a:p>
          <a:pPr algn="l" rtl="0">
            <a:lnSpc>
              <a:spcPts val="1500"/>
            </a:lnSpc>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J159"/>
  <sheetViews>
    <sheetView topLeftCell="A19" zoomScaleNormal="100" workbookViewId="0">
      <selection activeCell="E33" sqref="E33"/>
    </sheetView>
  </sheetViews>
  <sheetFormatPr defaultColWidth="9.109375" defaultRowHeight="13.8" x14ac:dyDescent="0.3"/>
  <cols>
    <col min="1" max="1" width="3.88671875" style="2" customWidth="1"/>
    <col min="2" max="2" width="17.109375" style="2" customWidth="1"/>
    <col min="3" max="3" width="38.6640625" style="2" customWidth="1"/>
    <col min="4" max="4" width="75.88671875" style="1" customWidth="1"/>
    <col min="5" max="5" width="25.88671875" style="2" customWidth="1"/>
    <col min="6" max="6" width="12.44140625" style="2" customWidth="1"/>
    <col min="7" max="7" width="9.109375" style="2"/>
    <col min="8" max="8" width="10.88671875" style="2" bestFit="1" customWidth="1"/>
    <col min="9" max="9" width="8" style="2" customWidth="1"/>
    <col min="10" max="16384" width="9.109375" style="2"/>
  </cols>
  <sheetData>
    <row r="1" spans="2:10" ht="28.8" x14ac:dyDescent="0.3">
      <c r="B1" s="19" t="s">
        <v>0</v>
      </c>
      <c r="D1" s="19" t="s">
        <v>285</v>
      </c>
    </row>
    <row r="3" spans="2:10" ht="28.8" x14ac:dyDescent="0.3">
      <c r="B3" s="4" t="s">
        <v>1</v>
      </c>
      <c r="C3" s="5"/>
      <c r="D3" s="19"/>
    </row>
    <row r="4" spans="2:10" ht="54" x14ac:dyDescent="0.3">
      <c r="B4" s="6" t="s">
        <v>2</v>
      </c>
      <c r="D4" s="11" t="s">
        <v>3</v>
      </c>
    </row>
    <row r="5" spans="2:10" ht="18.600000000000001" x14ac:dyDescent="0.3">
      <c r="B5" s="6"/>
      <c r="D5" s="11"/>
    </row>
    <row r="6" spans="2:10" ht="16.2" x14ac:dyDescent="0.3">
      <c r="B6" s="12" t="s">
        <v>4</v>
      </c>
      <c r="C6" s="13">
        <v>1</v>
      </c>
      <c r="D6" s="49" t="s">
        <v>5</v>
      </c>
    </row>
    <row r="7" spans="2:10" ht="18.600000000000001" x14ac:dyDescent="0.3">
      <c r="B7" s="6"/>
      <c r="D7" s="7"/>
    </row>
    <row r="8" spans="2:10" ht="18.600000000000001" x14ac:dyDescent="0.3">
      <c r="B8" s="24" t="s">
        <v>6</v>
      </c>
      <c r="C8" s="25"/>
      <c r="D8" s="25"/>
      <c r="E8" s="26"/>
      <c r="F8" s="15"/>
      <c r="G8" s="15"/>
      <c r="H8" s="15"/>
      <c r="I8" s="14"/>
      <c r="J8" s="14"/>
    </row>
    <row r="9" spans="2:10" ht="41.4" x14ac:dyDescent="0.3">
      <c r="B9" s="22" t="s">
        <v>7</v>
      </c>
      <c r="C9" s="23" t="s">
        <v>8</v>
      </c>
      <c r="D9" s="23" t="s">
        <v>9</v>
      </c>
      <c r="E9" s="21" t="s">
        <v>10</v>
      </c>
      <c r="F9" s="15"/>
      <c r="G9" s="15"/>
      <c r="H9" s="15"/>
      <c r="I9" s="15"/>
      <c r="J9" s="14"/>
    </row>
    <row r="10" spans="2:10" ht="31.2" x14ac:dyDescent="0.3">
      <c r="B10" s="47" t="s">
        <v>282</v>
      </c>
      <c r="C10" s="27" t="s">
        <v>280</v>
      </c>
      <c r="D10" s="50" t="s">
        <v>281</v>
      </c>
      <c r="E10" s="29" t="s">
        <v>11</v>
      </c>
      <c r="F10" s="15"/>
      <c r="G10" s="15"/>
      <c r="H10" s="15"/>
      <c r="I10" s="15"/>
      <c r="J10" s="16"/>
    </row>
    <row r="11" spans="2:10" ht="15.6" x14ac:dyDescent="0.3">
      <c r="B11" s="47"/>
      <c r="C11" s="27"/>
      <c r="D11" s="48"/>
      <c r="E11" s="29"/>
      <c r="F11" s="15"/>
      <c r="G11" s="15"/>
      <c r="H11" s="15"/>
      <c r="I11" s="14"/>
      <c r="J11" s="16"/>
    </row>
    <row r="12" spans="2:10" ht="15.6" x14ac:dyDescent="0.3">
      <c r="B12" s="47"/>
      <c r="C12" s="27"/>
      <c r="D12" s="48"/>
      <c r="E12" s="29"/>
      <c r="F12" s="15"/>
      <c r="G12" s="15"/>
      <c r="H12" s="15"/>
      <c r="I12" s="14"/>
      <c r="J12" s="17"/>
    </row>
    <row r="13" spans="2:10" ht="15.6" x14ac:dyDescent="0.3">
      <c r="B13" s="47"/>
      <c r="C13" s="27"/>
      <c r="D13" s="48"/>
      <c r="E13" s="29"/>
      <c r="F13" s="15"/>
      <c r="G13" s="15"/>
      <c r="H13" s="15"/>
      <c r="I13" s="14"/>
      <c r="J13" s="17"/>
    </row>
    <row r="14" spans="2:10" ht="15.6" x14ac:dyDescent="0.3">
      <c r="B14" s="47"/>
      <c r="C14" s="27"/>
      <c r="D14" s="48"/>
      <c r="E14" s="29"/>
      <c r="F14" s="15"/>
      <c r="G14" s="15"/>
      <c r="H14" s="15"/>
      <c r="I14" s="14"/>
      <c r="J14" s="17"/>
    </row>
    <row r="15" spans="2:10" ht="15.6" x14ac:dyDescent="0.3">
      <c r="B15" s="47"/>
      <c r="C15" s="27"/>
      <c r="D15" s="48"/>
      <c r="E15" s="29"/>
      <c r="F15" s="15"/>
      <c r="G15" s="15"/>
      <c r="H15" s="15"/>
      <c r="I15" s="14"/>
      <c r="J15" s="18"/>
    </row>
    <row r="16" spans="2:10" ht="15.6" x14ac:dyDescent="0.3">
      <c r="B16" s="47"/>
      <c r="C16" s="27"/>
      <c r="D16" s="48"/>
      <c r="E16" s="29"/>
      <c r="F16" s="14"/>
      <c r="G16" s="14"/>
      <c r="H16" s="14"/>
      <c r="I16" s="14"/>
      <c r="J16" s="14"/>
    </row>
    <row r="17" spans="2:9" ht="15.6" x14ac:dyDescent="0.3">
      <c r="B17" s="47"/>
      <c r="C17" s="27"/>
      <c r="D17" s="48"/>
      <c r="E17" s="29"/>
    </row>
    <row r="18" spans="2:9" ht="15.6" x14ac:dyDescent="0.3">
      <c r="B18" s="47"/>
      <c r="C18" s="27"/>
      <c r="D18" s="48"/>
      <c r="E18" s="29"/>
    </row>
    <row r="19" spans="2:9" ht="15.6" x14ac:dyDescent="0.3">
      <c r="B19" s="47"/>
      <c r="C19" s="27"/>
      <c r="D19" s="48"/>
      <c r="E19" s="28" t="s">
        <v>15</v>
      </c>
    </row>
    <row r="20" spans="2:9" ht="15.6" x14ac:dyDescent="0.3">
      <c r="B20" s="47"/>
      <c r="C20" s="27"/>
      <c r="D20" s="50"/>
      <c r="E20" s="28" t="s">
        <v>15</v>
      </c>
      <c r="H20" s="1"/>
      <c r="I20"/>
    </row>
    <row r="21" spans="2:9" ht="18.600000000000001" x14ac:dyDescent="0.3">
      <c r="B21" s="6"/>
      <c r="D21" s="7"/>
    </row>
    <row r="22" spans="2:9" ht="18.600000000000001" x14ac:dyDescent="0.3">
      <c r="B22" s="6" t="s">
        <v>16</v>
      </c>
      <c r="D22" s="8"/>
    </row>
    <row r="23" spans="2:9" ht="16.2" x14ac:dyDescent="0.3">
      <c r="B23" s="72" t="s">
        <v>17</v>
      </c>
      <c r="C23" s="72" t="s">
        <v>18</v>
      </c>
      <c r="D23" s="72" t="s">
        <v>19</v>
      </c>
      <c r="E23" s="73" t="s">
        <v>310</v>
      </c>
    </row>
    <row r="24" spans="2:9" ht="46.8" x14ac:dyDescent="0.3">
      <c r="B24" s="74" t="s">
        <v>28</v>
      </c>
      <c r="C24" s="75" t="s">
        <v>29</v>
      </c>
      <c r="D24" s="75" t="s">
        <v>311</v>
      </c>
      <c r="E24" s="74" t="s">
        <v>22</v>
      </c>
    </row>
    <row r="25" spans="2:9" ht="46.8" x14ac:dyDescent="0.3">
      <c r="B25" s="74" t="s">
        <v>24</v>
      </c>
      <c r="C25" s="75" t="s">
        <v>25</v>
      </c>
      <c r="D25" s="75" t="s">
        <v>312</v>
      </c>
      <c r="E25" s="76" t="s">
        <v>313</v>
      </c>
    </row>
    <row r="26" spans="2:9" ht="31.2" x14ac:dyDescent="0.3">
      <c r="B26" s="74" t="s">
        <v>26</v>
      </c>
      <c r="C26" s="75" t="s">
        <v>27</v>
      </c>
      <c r="D26" s="75" t="s">
        <v>314</v>
      </c>
      <c r="E26" s="74" t="s">
        <v>315</v>
      </c>
    </row>
    <row r="27" spans="2:9" x14ac:dyDescent="0.3">
      <c r="B27" s="77"/>
      <c r="C27" s="77"/>
      <c r="D27" s="77"/>
      <c r="E27" s="77"/>
    </row>
    <row r="28" spans="2:9" x14ac:dyDescent="0.3">
      <c r="B28" s="77"/>
      <c r="C28" s="77"/>
      <c r="D28" s="77"/>
      <c r="E28" s="77"/>
    </row>
    <row r="29" spans="2:9" x14ac:dyDescent="0.3">
      <c r="B29" s="78"/>
      <c r="C29" s="78"/>
      <c r="D29" s="78"/>
      <c r="E29" s="78"/>
    </row>
    <row r="30" spans="2:9" ht="47.4" thickBot="1" x14ac:dyDescent="0.35">
      <c r="B30" s="79" t="s">
        <v>37</v>
      </c>
      <c r="C30" s="80"/>
      <c r="D30" s="81" t="s">
        <v>348</v>
      </c>
      <c r="E30" s="80"/>
    </row>
    <row r="31" spans="2:9" ht="16.8" thickBot="1" x14ac:dyDescent="0.35">
      <c r="B31" s="82" t="s">
        <v>38</v>
      </c>
      <c r="C31" s="82" t="s">
        <v>39</v>
      </c>
      <c r="D31" s="83" t="s">
        <v>31</v>
      </c>
      <c r="E31" s="80"/>
    </row>
    <row r="32" spans="2:9" ht="31.8" thickBot="1" x14ac:dyDescent="0.35">
      <c r="B32" s="84">
        <v>1</v>
      </c>
      <c r="C32" s="85" t="s">
        <v>345</v>
      </c>
      <c r="D32" s="51" t="s">
        <v>349</v>
      </c>
      <c r="E32" s="80"/>
    </row>
    <row r="33" spans="2:5" ht="31.8" thickBot="1" x14ac:dyDescent="0.35">
      <c r="B33" s="84">
        <v>2</v>
      </c>
      <c r="C33" s="85" t="s">
        <v>316</v>
      </c>
      <c r="D33" s="85" t="s">
        <v>350</v>
      </c>
      <c r="E33" s="80"/>
    </row>
    <row r="34" spans="2:5" ht="16.2" thickBot="1" x14ac:dyDescent="0.35">
      <c r="B34" s="84">
        <v>3</v>
      </c>
      <c r="C34" s="85" t="s">
        <v>40</v>
      </c>
      <c r="D34" s="85" t="s">
        <v>41</v>
      </c>
      <c r="E34" s="80"/>
    </row>
    <row r="35" spans="2:5" ht="16.2" thickBot="1" x14ac:dyDescent="0.35">
      <c r="B35" s="84">
        <v>4</v>
      </c>
      <c r="C35" s="85" t="s">
        <v>42</v>
      </c>
      <c r="D35" s="85" t="s">
        <v>351</v>
      </c>
      <c r="E35" s="80"/>
    </row>
    <row r="36" spans="2:5" x14ac:dyDescent="0.3">
      <c r="B36"/>
      <c r="C36"/>
      <c r="D36"/>
    </row>
    <row r="37" spans="2:5" ht="16.2" thickBot="1" x14ac:dyDescent="0.35">
      <c r="B37" s="9"/>
      <c r="C37" s="7"/>
      <c r="D37" s="7"/>
    </row>
    <row r="38" spans="2:5" ht="16.2" thickBot="1" x14ac:dyDescent="0.35">
      <c r="B38" s="36" t="s">
        <v>43</v>
      </c>
      <c r="C38" s="37" t="s">
        <v>44</v>
      </c>
      <c r="D38" s="7"/>
    </row>
    <row r="39" spans="2:5" ht="27.6" x14ac:dyDescent="0.3">
      <c r="B39" s="33" t="s">
        <v>45</v>
      </c>
      <c r="C39" s="30" t="s">
        <v>46</v>
      </c>
      <c r="D39" s="7"/>
    </row>
    <row r="40" spans="2:5" ht="27.6" x14ac:dyDescent="0.3">
      <c r="B40" s="34" t="s">
        <v>47</v>
      </c>
      <c r="C40" s="31" t="s">
        <v>48</v>
      </c>
      <c r="D40" s="7"/>
    </row>
    <row r="41" spans="2:5" ht="15.6" x14ac:dyDescent="0.3">
      <c r="B41" s="34" t="s">
        <v>20</v>
      </c>
      <c r="C41" s="31" t="s">
        <v>49</v>
      </c>
      <c r="D41" s="7"/>
    </row>
    <row r="42" spans="2:5" ht="27.6" x14ac:dyDescent="0.3">
      <c r="B42" s="34" t="s">
        <v>50</v>
      </c>
      <c r="C42" s="31" t="s">
        <v>51</v>
      </c>
    </row>
    <row r="43" spans="2:5" x14ac:dyDescent="0.3">
      <c r="B43" s="34" t="s">
        <v>52</v>
      </c>
      <c r="C43" s="31" t="s">
        <v>53</v>
      </c>
    </row>
    <row r="44" spans="2:5" x14ac:dyDescent="0.3">
      <c r="B44" s="34" t="s">
        <v>21</v>
      </c>
      <c r="C44" s="31" t="s">
        <v>54</v>
      </c>
    </row>
    <row r="45" spans="2:5" x14ac:dyDescent="0.3">
      <c r="B45" s="34" t="s">
        <v>23</v>
      </c>
      <c r="C45" s="31" t="s">
        <v>55</v>
      </c>
    </row>
    <row r="46" spans="2:5" x14ac:dyDescent="0.3">
      <c r="B46" s="34" t="s">
        <v>56</v>
      </c>
      <c r="C46" s="31" t="s">
        <v>57</v>
      </c>
    </row>
    <row r="47" spans="2:5" ht="14.4" thickBot="1" x14ac:dyDescent="0.35">
      <c r="B47" s="35" t="s">
        <v>58</v>
      </c>
      <c r="C47" s="32" t="s">
        <v>59</v>
      </c>
    </row>
    <row r="49" spans="2:4" ht="14.4" thickBot="1" x14ac:dyDescent="0.35"/>
    <row r="50" spans="2:4" ht="16.2" thickBot="1" x14ac:dyDescent="0.35">
      <c r="B50" s="36" t="s">
        <v>60</v>
      </c>
      <c r="C50" s="37" t="s">
        <v>44</v>
      </c>
    </row>
    <row r="51" spans="2:4" ht="14.4" thickBot="1" x14ac:dyDescent="0.35">
      <c r="B51" s="38" t="s">
        <v>61</v>
      </c>
      <c r="C51" s="39" t="s">
        <v>57</v>
      </c>
      <c r="D51" s="1" t="str">
        <f>B51&amp;" "&amp;C51</f>
        <v>1.7.0 Business Functional Requirements</v>
      </c>
    </row>
    <row r="52" spans="2:4" ht="14.4" thickBot="1" x14ac:dyDescent="0.35">
      <c r="B52" s="40" t="s">
        <v>62</v>
      </c>
      <c r="C52" s="41" t="s">
        <v>63</v>
      </c>
      <c r="D52" s="1" t="str">
        <f t="shared" ref="D52:D115" si="0">B52&amp;" "&amp;C52</f>
        <v>1.7.4 Move-Stay</v>
      </c>
    </row>
    <row r="53" spans="2:4" ht="14.4" thickBot="1" x14ac:dyDescent="0.35">
      <c r="B53" s="40" t="s">
        <v>64</v>
      </c>
      <c r="C53" s="41" t="s">
        <v>65</v>
      </c>
      <c r="D53" s="1" t="str">
        <f t="shared" si="0"/>
        <v>1.7.5 New Licenses</v>
      </c>
    </row>
    <row r="54" spans="2:4" ht="14.4" thickBot="1" x14ac:dyDescent="0.35">
      <c r="B54" s="40" t="s">
        <v>66</v>
      </c>
      <c r="C54" s="41" t="s">
        <v>67</v>
      </c>
      <c r="D54" s="1" t="str">
        <f t="shared" si="0"/>
        <v>1.7.6 License Transfer Policies</v>
      </c>
    </row>
    <row r="55" spans="2:4" ht="14.4" thickBot="1" x14ac:dyDescent="0.35">
      <c r="B55" s="40" t="s">
        <v>68</v>
      </c>
      <c r="C55" s="41" t="s">
        <v>69</v>
      </c>
      <c r="D55" s="1" t="str">
        <f t="shared" si="0"/>
        <v>1.7.7 3rd-party tools</v>
      </c>
    </row>
    <row r="56" spans="2:4" ht="14.4" thickBot="1" x14ac:dyDescent="0.35">
      <c r="B56" s="40" t="s">
        <v>70</v>
      </c>
      <c r="C56" s="41" t="s">
        <v>71</v>
      </c>
      <c r="D56" s="1" t="str">
        <f t="shared" si="0"/>
        <v>1.7.8 Sizing (Current, Future)</v>
      </c>
    </row>
    <row r="57" spans="2:4" ht="28.2" thickBot="1" x14ac:dyDescent="0.35">
      <c r="B57" s="40" t="s">
        <v>72</v>
      </c>
      <c r="C57" s="41" t="s">
        <v>73</v>
      </c>
      <c r="D57" s="1" t="str">
        <f t="shared" si="0"/>
        <v>1.7.9 Hosting (Type, Location, Continuity, Latency)</v>
      </c>
    </row>
    <row r="58" spans="2:4" ht="14.4" thickBot="1" x14ac:dyDescent="0.35">
      <c r="B58" s="40" t="s">
        <v>74</v>
      </c>
      <c r="C58" s="41" t="s">
        <v>75</v>
      </c>
      <c r="D58" s="1" t="str">
        <f t="shared" si="0"/>
        <v>1.7.10 SLO / SLR / SLA Requirements</v>
      </c>
    </row>
    <row r="59" spans="2:4" ht="14.4" thickBot="1" x14ac:dyDescent="0.35">
      <c r="B59" s="40" t="s">
        <v>76</v>
      </c>
      <c r="C59" s="41" t="s">
        <v>77</v>
      </c>
      <c r="D59" s="1" t="str">
        <f t="shared" si="0"/>
        <v>1.7.10.1 Refresh of Environments</v>
      </c>
    </row>
    <row r="60" spans="2:4" ht="14.4" thickBot="1" x14ac:dyDescent="0.35">
      <c r="B60" s="40" t="s">
        <v>78</v>
      </c>
      <c r="C60" s="41" t="s">
        <v>79</v>
      </c>
      <c r="D60" s="1" t="str">
        <f t="shared" si="0"/>
        <v>1.7.10.2 Security Administration</v>
      </c>
    </row>
    <row r="61" spans="2:4" ht="14.4" thickBot="1" x14ac:dyDescent="0.35">
      <c r="B61" s="40" t="s">
        <v>80</v>
      </c>
      <c r="C61" s="41" t="s">
        <v>81</v>
      </c>
      <c r="D61" s="1" t="str">
        <f t="shared" si="0"/>
        <v>1.7.10.3 Change Requests</v>
      </c>
    </row>
    <row r="62" spans="2:4" ht="14.4" thickBot="1" x14ac:dyDescent="0.35">
      <c r="B62" s="40" t="s">
        <v>82</v>
      </c>
      <c r="C62" s="41" t="s">
        <v>83</v>
      </c>
      <c r="D62" s="1" t="str">
        <f t="shared" si="0"/>
        <v>1.7.10.4 Incident Resolution</v>
      </c>
    </row>
    <row r="63" spans="2:4" ht="14.4" thickBot="1" x14ac:dyDescent="0.35">
      <c r="B63" s="40" t="s">
        <v>84</v>
      </c>
      <c r="C63" s="41" t="s">
        <v>85</v>
      </c>
      <c r="D63" s="1" t="str">
        <f t="shared" si="0"/>
        <v>1.7.10.5 Root Cause Analysis</v>
      </c>
    </row>
    <row r="64" spans="2:4" ht="14.4" thickBot="1" x14ac:dyDescent="0.35">
      <c r="B64" s="40" t="s">
        <v>86</v>
      </c>
      <c r="C64" s="41" t="s">
        <v>87</v>
      </c>
      <c r="D64" s="1" t="str">
        <f t="shared" si="0"/>
        <v>1.7.10.6 Provisioning</v>
      </c>
    </row>
    <row r="65" spans="2:4" ht="14.4" thickBot="1" x14ac:dyDescent="0.35">
      <c r="B65" s="40" t="s">
        <v>88</v>
      </c>
      <c r="C65" s="41" t="s">
        <v>89</v>
      </c>
      <c r="D65" s="1" t="str">
        <f t="shared" si="0"/>
        <v>1.7.10.7 Backup and Retention</v>
      </c>
    </row>
    <row r="66" spans="2:4" ht="14.4" thickBot="1" x14ac:dyDescent="0.35">
      <c r="B66" s="40" t="s">
        <v>90</v>
      </c>
      <c r="C66" s="41" t="s">
        <v>91</v>
      </c>
      <c r="D66" s="1" t="str">
        <f t="shared" si="0"/>
        <v>1.7.10.8 Disaster Recovery</v>
      </c>
    </row>
    <row r="67" spans="2:4" ht="14.4" thickBot="1" x14ac:dyDescent="0.35">
      <c r="B67" s="40" t="s">
        <v>92</v>
      </c>
      <c r="C67" s="41" t="s">
        <v>93</v>
      </c>
      <c r="D67" s="1" t="str">
        <f t="shared" si="0"/>
        <v>1.7.10.9 Business Continuity</v>
      </c>
    </row>
    <row r="68" spans="2:4" ht="14.4" thickBot="1" x14ac:dyDescent="0.35">
      <c r="B68" s="40" t="s">
        <v>94</v>
      </c>
      <c r="C68" s="41" t="s">
        <v>95</v>
      </c>
      <c r="D68" s="1" t="str">
        <f t="shared" si="0"/>
        <v>1.7.10.10 Availability</v>
      </c>
    </row>
    <row r="69" spans="2:4" ht="14.4" thickBot="1" x14ac:dyDescent="0.35">
      <c r="B69" s="40" t="s">
        <v>96</v>
      </c>
      <c r="C69" s="41" t="s">
        <v>97</v>
      </c>
      <c r="D69" s="1" t="str">
        <f t="shared" si="0"/>
        <v>1.7.10.11 Deployment Speed</v>
      </c>
    </row>
    <row r="70" spans="2:4" ht="14.4" thickBot="1" x14ac:dyDescent="0.35">
      <c r="B70" s="40" t="s">
        <v>98</v>
      </c>
      <c r="C70" s="41" t="s">
        <v>99</v>
      </c>
      <c r="D70" s="1" t="str">
        <f t="shared" si="0"/>
        <v>1.7.10.12 Performance</v>
      </c>
    </row>
    <row r="71" spans="2:4" ht="14.4" thickBot="1" x14ac:dyDescent="0.35">
      <c r="B71" s="40" t="s">
        <v>100</v>
      </c>
      <c r="C71" s="41" t="s">
        <v>101</v>
      </c>
      <c r="D71" s="1" t="str">
        <f t="shared" si="0"/>
        <v>1.7.10.13 Help Desk</v>
      </c>
    </row>
    <row r="72" spans="2:4" ht="14.4" thickBot="1" x14ac:dyDescent="0.35">
      <c r="B72" s="40" t="s">
        <v>102</v>
      </c>
      <c r="C72" s="41" t="s">
        <v>103</v>
      </c>
      <c r="D72" s="1" t="str">
        <f t="shared" si="0"/>
        <v>1.7.10.14 Account Administration</v>
      </c>
    </row>
    <row r="73" spans="2:4" ht="14.4" thickBot="1" x14ac:dyDescent="0.35">
      <c r="B73" s="40" t="s">
        <v>104</v>
      </c>
      <c r="C73" s="41" t="s">
        <v>105</v>
      </c>
      <c r="D73" s="1" t="str">
        <f t="shared" si="0"/>
        <v>1.7.10.15 SAP Administration</v>
      </c>
    </row>
    <row r="74" spans="2:4" ht="14.4" thickBot="1" x14ac:dyDescent="0.35">
      <c r="B74" s="40" t="s">
        <v>106</v>
      </c>
      <c r="C74" s="41" t="s">
        <v>107</v>
      </c>
      <c r="D74" s="1" t="str">
        <f t="shared" si="0"/>
        <v>1.7.13 Supplier Experience and Capabilities</v>
      </c>
    </row>
    <row r="75" spans="2:4" ht="14.4" thickBot="1" x14ac:dyDescent="0.35">
      <c r="B75" s="40" t="s">
        <v>108</v>
      </c>
      <c r="C75" s="41" t="s">
        <v>109</v>
      </c>
      <c r="D75" s="1" t="str">
        <f t="shared" si="0"/>
        <v>1.7.15 Technical and Functional Requirements</v>
      </c>
    </row>
    <row r="76" spans="2:4" ht="14.4" thickBot="1" x14ac:dyDescent="0.35">
      <c r="B76" s="40" t="s">
        <v>110</v>
      </c>
      <c r="C76" s="42" t="s">
        <v>111</v>
      </c>
      <c r="D76" s="1" t="str">
        <f t="shared" si="0"/>
        <v>1.7.15.2 Gartner Cloud Infrastructure Requirements (Prototypes)</v>
      </c>
    </row>
    <row r="77" spans="2:4" ht="14.4" thickBot="1" x14ac:dyDescent="0.35">
      <c r="B77" s="40" t="s">
        <v>112</v>
      </c>
      <c r="C77" s="41" t="s">
        <v>113</v>
      </c>
      <c r="D77" s="1" t="str">
        <f t="shared" si="0"/>
        <v>1.7.15.2.1 Baseline</v>
      </c>
    </row>
    <row r="78" spans="2:4" ht="14.4" thickBot="1" x14ac:dyDescent="0.35">
      <c r="B78" s="40" t="s">
        <v>114</v>
      </c>
      <c r="C78" s="41" t="s">
        <v>115</v>
      </c>
      <c r="D78" s="1" t="str">
        <f t="shared" si="0"/>
        <v>1.7.15.2.2 Compute</v>
      </c>
    </row>
    <row r="79" spans="2:4" ht="14.4" thickBot="1" x14ac:dyDescent="0.35">
      <c r="B79" s="40" t="s">
        <v>116</v>
      </c>
      <c r="C79" s="41" t="s">
        <v>13</v>
      </c>
      <c r="D79" s="1" t="str">
        <f t="shared" si="0"/>
        <v>1.7.15.2.3 Storage</v>
      </c>
    </row>
    <row r="80" spans="2:4" ht="14.4" thickBot="1" x14ac:dyDescent="0.35">
      <c r="B80" s="40" t="s">
        <v>117</v>
      </c>
      <c r="C80" s="41" t="s">
        <v>118</v>
      </c>
      <c r="D80" s="1" t="str">
        <f t="shared" si="0"/>
        <v>1.7.15.2.4 Network</v>
      </c>
    </row>
    <row r="81" spans="2:4" ht="14.4" thickBot="1" x14ac:dyDescent="0.35">
      <c r="B81" s="40" t="s">
        <v>119</v>
      </c>
      <c r="C81" s="41" t="s">
        <v>33</v>
      </c>
      <c r="D81" s="1" t="str">
        <f t="shared" si="0"/>
        <v>1.7.15.2.6 Security</v>
      </c>
    </row>
    <row r="82" spans="2:4" ht="28.2" thickBot="1" x14ac:dyDescent="0.35">
      <c r="B82" s="40" t="s">
        <v>120</v>
      </c>
      <c r="C82" s="41" t="s">
        <v>121</v>
      </c>
      <c r="D82" s="1" t="str">
        <f t="shared" si="0"/>
        <v>1.7.15.2.6.1 Applicable Industry, Standard-Body Standards</v>
      </c>
    </row>
    <row r="83" spans="2:4" ht="14.4" thickBot="1" x14ac:dyDescent="0.35">
      <c r="B83" s="40" t="s">
        <v>122</v>
      </c>
      <c r="C83" s="41" t="s">
        <v>123</v>
      </c>
      <c r="D83" s="1" t="str">
        <f t="shared" si="0"/>
        <v>1.7.15.2.6.2 Authentication</v>
      </c>
    </row>
    <row r="84" spans="2:4" ht="14.4" thickBot="1" x14ac:dyDescent="0.35">
      <c r="B84" s="40" t="s">
        <v>124</v>
      </c>
      <c r="C84" s="41" t="s">
        <v>125</v>
      </c>
      <c r="D84" s="1" t="str">
        <f t="shared" si="0"/>
        <v>1.7.15.2.6.3 Encryption</v>
      </c>
    </row>
    <row r="85" spans="2:4" ht="14.4" thickBot="1" x14ac:dyDescent="0.35">
      <c r="B85" s="40" t="s">
        <v>126</v>
      </c>
      <c r="C85" s="41" t="s">
        <v>127</v>
      </c>
      <c r="D85" s="1" t="str">
        <f t="shared" si="0"/>
        <v>1.7.15.2.6.4 Access</v>
      </c>
    </row>
    <row r="86" spans="2:4" ht="14.4" thickBot="1" x14ac:dyDescent="0.35">
      <c r="B86" s="40" t="s">
        <v>128</v>
      </c>
      <c r="C86" s="41" t="s">
        <v>12</v>
      </c>
      <c r="D86" s="1" t="str">
        <f t="shared" si="0"/>
        <v>1.7.15.2.6.5 Remote Access</v>
      </c>
    </row>
    <row r="87" spans="2:4" ht="14.4" thickBot="1" x14ac:dyDescent="0.35">
      <c r="B87" s="40" t="s">
        <v>129</v>
      </c>
      <c r="C87" s="41" t="s">
        <v>130</v>
      </c>
      <c r="D87" s="1" t="str">
        <f t="shared" si="0"/>
        <v>1.7.15.2.6.6 Mitigation</v>
      </c>
    </row>
    <row r="88" spans="2:4" ht="14.4" thickBot="1" x14ac:dyDescent="0.35">
      <c r="B88" s="40" t="s">
        <v>131</v>
      </c>
      <c r="C88" s="41" t="s">
        <v>132</v>
      </c>
      <c r="D88" s="1" t="str">
        <f t="shared" si="0"/>
        <v>1.7.15.2.7 Software Infrastructure Services</v>
      </c>
    </row>
    <row r="89" spans="2:4" ht="14.4" thickBot="1" x14ac:dyDescent="0.35">
      <c r="B89" s="40" t="s">
        <v>133</v>
      </c>
      <c r="C89" s="41" t="s">
        <v>134</v>
      </c>
      <c r="D89" s="1" t="str">
        <f t="shared" si="0"/>
        <v>1.7.15.2.8 Operations Management</v>
      </c>
    </row>
    <row r="90" spans="2:4" ht="14.4" thickBot="1" x14ac:dyDescent="0.35">
      <c r="B90" s="40" t="s">
        <v>135</v>
      </c>
      <c r="C90" s="41" t="s">
        <v>136</v>
      </c>
      <c r="D90" s="1" t="str">
        <f t="shared" si="0"/>
        <v>1.7.15.2.9 Vendor Management and Support</v>
      </c>
    </row>
    <row r="91" spans="2:4" ht="14.4" thickBot="1" x14ac:dyDescent="0.35">
      <c r="B91" s="40" t="s">
        <v>137</v>
      </c>
      <c r="C91" s="41" t="s">
        <v>138</v>
      </c>
      <c r="D91" s="1" t="str">
        <f t="shared" si="0"/>
        <v>1.7.15.2.10 Compliance and Documentation</v>
      </c>
    </row>
    <row r="92" spans="2:4" ht="14.4" thickBot="1" x14ac:dyDescent="0.35">
      <c r="B92" s="40" t="s">
        <v>139</v>
      </c>
      <c r="C92" s="41" t="s">
        <v>140</v>
      </c>
      <c r="D92" s="1" t="str">
        <f t="shared" si="0"/>
        <v>1.7.15.2.11 Service Offerings</v>
      </c>
    </row>
    <row r="93" spans="2:4" ht="14.4" thickBot="1" x14ac:dyDescent="0.35">
      <c r="B93" s="40" t="s">
        <v>141</v>
      </c>
      <c r="C93" s="41" t="s">
        <v>142</v>
      </c>
      <c r="D93" s="1" t="str">
        <f t="shared" si="0"/>
        <v>1.7.15.2.12 Support and Service Levels</v>
      </c>
    </row>
    <row r="94" spans="2:4" ht="14.4" thickBot="1" x14ac:dyDescent="0.35">
      <c r="B94" s="40" t="s">
        <v>143</v>
      </c>
      <c r="C94" s="41" t="s">
        <v>144</v>
      </c>
      <c r="D94" s="1" t="str">
        <f t="shared" si="0"/>
        <v>1.7.15.2.13 Management and DevOps</v>
      </c>
    </row>
    <row r="95" spans="2:4" ht="14.4" thickBot="1" x14ac:dyDescent="0.35">
      <c r="B95" s="40" t="s">
        <v>145</v>
      </c>
      <c r="C95" s="41" t="s">
        <v>146</v>
      </c>
      <c r="D95" s="1" t="str">
        <f t="shared" si="0"/>
        <v>1.7.15.2.14 Price and Billing</v>
      </c>
    </row>
    <row r="96" spans="2:4" ht="14.4" thickBot="1" x14ac:dyDescent="0.35">
      <c r="B96" s="40" t="s">
        <v>147</v>
      </c>
      <c r="C96" s="41" t="s">
        <v>13</v>
      </c>
      <c r="D96" s="1" t="str">
        <f t="shared" si="0"/>
        <v>1.7.15.3 Storage</v>
      </c>
    </row>
    <row r="97" spans="2:4" ht="14.4" thickBot="1" x14ac:dyDescent="0.35">
      <c r="B97" s="40" t="s">
        <v>148</v>
      </c>
      <c r="C97" s="41" t="s">
        <v>149</v>
      </c>
      <c r="D97" s="1" t="str">
        <f t="shared" si="0"/>
        <v>1.7.15.4 Virtual Machine</v>
      </c>
    </row>
    <row r="98" spans="2:4" ht="14.4" thickBot="1" x14ac:dyDescent="0.35">
      <c r="B98" s="40" t="s">
        <v>150</v>
      </c>
      <c r="C98" s="41" t="s">
        <v>151</v>
      </c>
      <c r="D98" s="1" t="str">
        <f t="shared" si="0"/>
        <v>1.7.15.5 Virtual Network</v>
      </c>
    </row>
    <row r="99" spans="2:4" ht="14.4" thickBot="1" x14ac:dyDescent="0.35">
      <c r="B99" s="40" t="s">
        <v>152</v>
      </c>
      <c r="C99" s="41" t="s">
        <v>153</v>
      </c>
      <c r="D99" s="1" t="str">
        <f t="shared" si="0"/>
        <v>1.7.15.6 Platform as a Service</v>
      </c>
    </row>
    <row r="100" spans="2:4" ht="14.4" thickBot="1" x14ac:dyDescent="0.35">
      <c r="B100" s="40" t="s">
        <v>154</v>
      </c>
      <c r="C100" s="41" t="s">
        <v>33</v>
      </c>
      <c r="D100" s="1" t="str">
        <f t="shared" si="0"/>
        <v>1.7.15.7 Security</v>
      </c>
    </row>
    <row r="101" spans="2:4" ht="14.4" thickBot="1" x14ac:dyDescent="0.35">
      <c r="B101" s="40" t="s">
        <v>155</v>
      </c>
      <c r="C101" s="41" t="s">
        <v>156</v>
      </c>
      <c r="D101" s="1" t="str">
        <f t="shared" si="0"/>
        <v>1.7.15.8 Data Management</v>
      </c>
    </row>
    <row r="102" spans="2:4" ht="14.4" thickBot="1" x14ac:dyDescent="0.35">
      <c r="B102" s="40" t="s">
        <v>157</v>
      </c>
      <c r="C102" s="41" t="s">
        <v>158</v>
      </c>
      <c r="D102" s="1" t="str">
        <f t="shared" si="0"/>
        <v>1.7.15.9 Monitoring and Updating Service Status</v>
      </c>
    </row>
    <row r="103" spans="2:4" ht="14.4" thickBot="1" x14ac:dyDescent="0.35">
      <c r="B103" s="40" t="s">
        <v>159</v>
      </c>
      <c r="C103" s="41" t="s">
        <v>160</v>
      </c>
      <c r="D103" s="1" t="str">
        <f t="shared" si="0"/>
        <v>1.7.15.10 Additional Backup Services</v>
      </c>
    </row>
    <row r="104" spans="2:4" ht="14.4" thickBot="1" x14ac:dyDescent="0.35">
      <c r="B104" s="40" t="s">
        <v>161</v>
      </c>
      <c r="C104" s="41" t="s">
        <v>162</v>
      </c>
      <c r="D104" s="1" t="str">
        <f t="shared" si="0"/>
        <v>1.7.15.11 Disaster Recovery and Business Continuity</v>
      </c>
    </row>
    <row r="105" spans="2:4" ht="14.4" thickBot="1" x14ac:dyDescent="0.35">
      <c r="B105" s="40" t="s">
        <v>163</v>
      </c>
      <c r="C105" s="41" t="s">
        <v>164</v>
      </c>
      <c r="D105" s="1" t="str">
        <f t="shared" si="0"/>
        <v>1.7.15.12 Additional Disaster Recovery Services</v>
      </c>
    </row>
    <row r="106" spans="2:4" ht="14.4" thickBot="1" x14ac:dyDescent="0.35">
      <c r="B106" s="40" t="s">
        <v>165</v>
      </c>
      <c r="C106" s="41" t="s">
        <v>166</v>
      </c>
      <c r="D106" s="1" t="str">
        <f t="shared" si="0"/>
        <v>1.7.15.13 Managed Solution</v>
      </c>
    </row>
    <row r="107" spans="2:4" ht="14.4" thickBot="1" x14ac:dyDescent="0.35">
      <c r="B107" s="40" t="s">
        <v>167</v>
      </c>
      <c r="C107" s="41" t="s">
        <v>168</v>
      </c>
      <c r="D107" s="1" t="str">
        <f t="shared" si="0"/>
        <v>1.7.15.14 Other Services</v>
      </c>
    </row>
    <row r="108" spans="2:4" ht="14.4" thickBot="1" x14ac:dyDescent="0.35">
      <c r="B108" s="40" t="s">
        <v>169</v>
      </c>
      <c r="C108" s="41" t="s">
        <v>170</v>
      </c>
      <c r="D108" s="1" t="str">
        <f t="shared" si="0"/>
        <v>1.7.15.15 Transition and Implementation</v>
      </c>
    </row>
    <row r="109" spans="2:4" ht="14.4" thickBot="1" x14ac:dyDescent="0.35">
      <c r="B109" s="40" t="s">
        <v>171</v>
      </c>
      <c r="C109" s="41" t="s">
        <v>172</v>
      </c>
      <c r="D109" s="1" t="str">
        <f t="shared" si="0"/>
        <v>1.7.15.16 Migration Services</v>
      </c>
    </row>
    <row r="110" spans="2:4" ht="14.4" thickBot="1" x14ac:dyDescent="0.35">
      <c r="B110" s="40" t="s">
        <v>173</v>
      </c>
      <c r="C110" s="41" t="s">
        <v>174</v>
      </c>
      <c r="D110" s="1" t="str">
        <f t="shared" si="0"/>
        <v>1.7.15.17 Database Management</v>
      </c>
    </row>
    <row r="111" spans="2:4" ht="14.4" thickBot="1" x14ac:dyDescent="0.35">
      <c r="B111" s="40" t="s">
        <v>175</v>
      </c>
      <c r="C111" s="41" t="s">
        <v>176</v>
      </c>
      <c r="D111" s="1" t="str">
        <f t="shared" si="0"/>
        <v>1.7.15.18 Optional Collaborative Initiatives</v>
      </c>
    </row>
    <row r="112" spans="2:4" ht="14.4" thickBot="1" x14ac:dyDescent="0.35">
      <c r="B112" s="40" t="s">
        <v>177</v>
      </c>
      <c r="C112" s="41" t="s">
        <v>178</v>
      </c>
      <c r="D112" s="1" t="str">
        <f t="shared" si="0"/>
        <v>1.7.15.19 Technology Refresh</v>
      </c>
    </row>
    <row r="113" spans="2:4" ht="14.4" thickBot="1" x14ac:dyDescent="0.35">
      <c r="B113" s="40" t="s">
        <v>179</v>
      </c>
      <c r="C113" s="41" t="s">
        <v>180</v>
      </c>
      <c r="D113" s="1" t="str">
        <f t="shared" si="0"/>
        <v>1.7.15.20 Invoicing (T's &amp;C's)</v>
      </c>
    </row>
    <row r="114" spans="2:4" ht="14.4" thickBot="1" x14ac:dyDescent="0.35">
      <c r="B114" s="40" t="s">
        <v>181</v>
      </c>
      <c r="C114" s="41" t="s">
        <v>182</v>
      </c>
      <c r="D114" s="1" t="str">
        <f t="shared" si="0"/>
        <v>1.7.15.21 Payment Terms (T's &amp;C's)</v>
      </c>
    </row>
    <row r="115" spans="2:4" ht="28.2" thickBot="1" x14ac:dyDescent="0.35">
      <c r="B115" s="40" t="s">
        <v>183</v>
      </c>
      <c r="C115" s="41" t="s">
        <v>184</v>
      </c>
      <c r="D115" s="1" t="str">
        <f t="shared" si="0"/>
        <v>1.7.15.22 Agreement Administration and Support to Client</v>
      </c>
    </row>
    <row r="116" spans="2:4" ht="14.4" thickBot="1" x14ac:dyDescent="0.35">
      <c r="B116" s="40" t="s">
        <v>185</v>
      </c>
      <c r="C116" s="41" t="s">
        <v>186</v>
      </c>
      <c r="D116" s="1" t="str">
        <f t="shared" ref="D116:D155" si="1">B116&amp;" "&amp;C116</f>
        <v>1.7.15.23 Customer Support</v>
      </c>
    </row>
    <row r="117" spans="2:4" ht="14.4" thickBot="1" x14ac:dyDescent="0.35">
      <c r="B117" s="40" t="s">
        <v>187</v>
      </c>
      <c r="C117" s="41" t="s">
        <v>188</v>
      </c>
      <c r="D117" s="1" t="str">
        <f t="shared" si="1"/>
        <v>1.7.15.24 Reporting to Clients</v>
      </c>
    </row>
    <row r="118" spans="2:4" ht="14.4" thickBot="1" x14ac:dyDescent="0.35">
      <c r="B118" s="40" t="s">
        <v>189</v>
      </c>
      <c r="C118" s="41" t="s">
        <v>190</v>
      </c>
      <c r="D118" s="1" t="str">
        <f t="shared" si="1"/>
        <v>1.7.15.25 Agreement Management Support to JCC</v>
      </c>
    </row>
    <row r="119" spans="2:4" ht="14.4" thickBot="1" x14ac:dyDescent="0.35">
      <c r="B119" s="40" t="s">
        <v>191</v>
      </c>
      <c r="C119" s="41" t="s">
        <v>192</v>
      </c>
      <c r="D119" s="1" t="str">
        <f t="shared" si="1"/>
        <v>1.7.15.26 Account Management Support</v>
      </c>
    </row>
    <row r="120" spans="2:4" ht="14.4" thickBot="1" x14ac:dyDescent="0.35">
      <c r="B120" s="40" t="s">
        <v>193</v>
      </c>
      <c r="C120" s="41" t="s">
        <v>194</v>
      </c>
      <c r="D120" s="1" t="str">
        <f t="shared" si="1"/>
        <v>1.7.15.27 Performance Management</v>
      </c>
    </row>
    <row r="121" spans="2:4" ht="14.4" thickBot="1" x14ac:dyDescent="0.35">
      <c r="B121" s="40" t="s">
        <v>195</v>
      </c>
      <c r="C121" s="41" t="s">
        <v>196</v>
      </c>
      <c r="D121" s="1" t="str">
        <f t="shared" si="1"/>
        <v>1.7.15.28 Reporting to JCC</v>
      </c>
    </row>
    <row r="122" spans="2:4" ht="14.4" thickBot="1" x14ac:dyDescent="0.35">
      <c r="B122" s="40" t="s">
        <v>197</v>
      </c>
      <c r="C122" s="41" t="s">
        <v>198</v>
      </c>
      <c r="D122" s="1" t="str">
        <f t="shared" si="1"/>
        <v>1.7.15.29 Unilateral Amendments to Service Features</v>
      </c>
    </row>
    <row r="123" spans="2:4" ht="14.4" thickBot="1" x14ac:dyDescent="0.35">
      <c r="B123" s="40" t="s">
        <v>199</v>
      </c>
      <c r="C123" s="41" t="s">
        <v>200</v>
      </c>
      <c r="D123" s="1" t="str">
        <f t="shared" si="1"/>
        <v>1.7.15.30 Termination</v>
      </c>
    </row>
    <row r="124" spans="2:4" ht="14.4" thickBot="1" x14ac:dyDescent="0.35">
      <c r="B124" s="40" t="s">
        <v>201</v>
      </c>
      <c r="C124" s="41" t="s">
        <v>202</v>
      </c>
      <c r="D124" s="1" t="str">
        <f t="shared" si="1"/>
        <v>1.7.15.31 Licenses, Right to Use and Approvals</v>
      </c>
    </row>
    <row r="125" spans="2:4" ht="28.2" thickBot="1" x14ac:dyDescent="0.35">
      <c r="B125" s="40" t="s">
        <v>203</v>
      </c>
      <c r="C125" s="41" t="s">
        <v>204</v>
      </c>
      <c r="D125" s="1" t="str">
        <f t="shared" si="1"/>
        <v>1.7.15.32 Accessibility for Americans with Disabilities Act</v>
      </c>
    </row>
    <row r="126" spans="2:4" ht="14.4" thickBot="1" x14ac:dyDescent="0.35">
      <c r="B126" s="40" t="s">
        <v>205</v>
      </c>
      <c r="C126" s="41" t="s">
        <v>206</v>
      </c>
      <c r="D126" s="1" t="str">
        <f t="shared" si="1"/>
        <v>1.7.15.33 Pricing Methodology</v>
      </c>
    </row>
    <row r="127" spans="2:4" ht="14.4" thickBot="1" x14ac:dyDescent="0.35">
      <c r="B127" s="40" t="s">
        <v>207</v>
      </c>
      <c r="C127" s="41" t="s">
        <v>208</v>
      </c>
      <c r="D127" s="1" t="str">
        <f t="shared" si="1"/>
        <v>1.7.15.34 Optional List Price Refresh</v>
      </c>
    </row>
    <row r="128" spans="2:4" ht="14.4" thickBot="1" x14ac:dyDescent="0.35">
      <c r="B128" s="40" t="s">
        <v>209</v>
      </c>
      <c r="C128" s="41" t="s">
        <v>210</v>
      </c>
      <c r="D128" s="1" t="str">
        <f t="shared" si="1"/>
        <v>1.7.15.35 Optional Pricing Refresh</v>
      </c>
    </row>
    <row r="129" spans="2:4" ht="14.4" thickBot="1" x14ac:dyDescent="0.35">
      <c r="B129" s="40" t="s">
        <v>211</v>
      </c>
      <c r="C129" s="41" t="s">
        <v>212</v>
      </c>
      <c r="D129" s="1" t="str">
        <f t="shared" si="1"/>
        <v>1.7.15.36 Quick Quote Process</v>
      </c>
    </row>
    <row r="130" spans="2:4" ht="14.4" thickBot="1" x14ac:dyDescent="0.35">
      <c r="B130" s="40" t="s">
        <v>213</v>
      </c>
      <c r="C130" s="41" t="s">
        <v>118</v>
      </c>
      <c r="D130" s="1" t="str">
        <f t="shared" si="1"/>
        <v>1.7.15.37 Network</v>
      </c>
    </row>
    <row r="131" spans="2:4" ht="14.4" thickBot="1" x14ac:dyDescent="0.35">
      <c r="B131" s="40" t="s">
        <v>214</v>
      </c>
      <c r="C131" s="41" t="s">
        <v>215</v>
      </c>
      <c r="D131" s="1" t="str">
        <f t="shared" si="1"/>
        <v>1.7.15.38 Monitoring</v>
      </c>
    </row>
    <row r="132" spans="2:4" ht="14.4" thickBot="1" x14ac:dyDescent="0.35">
      <c r="B132" s="40" t="s">
        <v>216</v>
      </c>
      <c r="C132" s="41" t="s">
        <v>217</v>
      </c>
      <c r="D132" s="1" t="str">
        <f t="shared" si="1"/>
        <v>1.7.15.39 Analytics</v>
      </c>
    </row>
    <row r="133" spans="2:4" ht="14.4" thickBot="1" x14ac:dyDescent="0.35">
      <c r="B133" s="40" t="s">
        <v>218</v>
      </c>
      <c r="C133" s="42" t="s">
        <v>219</v>
      </c>
      <c r="D133" s="1" t="str">
        <f t="shared" si="1"/>
        <v>1.7.15.40 Business Process Review and Improvement</v>
      </c>
    </row>
    <row r="134" spans="2:4" ht="14.4" thickBot="1" x14ac:dyDescent="0.35">
      <c r="B134" s="40" t="s">
        <v>220</v>
      </c>
      <c r="C134" s="41" t="s">
        <v>221</v>
      </c>
      <c r="D134" s="1" t="str">
        <f t="shared" si="1"/>
        <v>1.7.15.41 Transformation, Conversion, Fit-to-Standard</v>
      </c>
    </row>
    <row r="135" spans="2:4" ht="14.4" thickBot="1" x14ac:dyDescent="0.35">
      <c r="B135" s="40" t="s">
        <v>222</v>
      </c>
      <c r="C135" s="41" t="s">
        <v>14</v>
      </c>
      <c r="D135" s="1" t="str">
        <f t="shared" si="1"/>
        <v>1.7.15.42 Integration and Interfaces</v>
      </c>
    </row>
    <row r="136" spans="2:4" ht="14.4" thickBot="1" x14ac:dyDescent="0.35">
      <c r="B136" s="40" t="s">
        <v>223</v>
      </c>
      <c r="C136" s="41" t="s">
        <v>224</v>
      </c>
      <c r="D136" s="1" t="str">
        <f t="shared" si="1"/>
        <v>1.7.15.43 Report Modifications</v>
      </c>
    </row>
    <row r="137" spans="2:4" ht="14.4" thickBot="1" x14ac:dyDescent="0.35">
      <c r="B137" s="40" t="s">
        <v>225</v>
      </c>
      <c r="C137" s="41" t="s">
        <v>226</v>
      </c>
      <c r="D137" s="1" t="str">
        <f t="shared" si="1"/>
        <v>1.7.15.44 Code Analysis</v>
      </c>
    </row>
    <row r="138" spans="2:4" ht="14.4" thickBot="1" x14ac:dyDescent="0.35">
      <c r="B138" s="40" t="s">
        <v>227</v>
      </c>
      <c r="C138" s="41" t="s">
        <v>228</v>
      </c>
      <c r="D138" s="1" t="str">
        <f t="shared" si="1"/>
        <v>1.7.15.45 Governance</v>
      </c>
    </row>
    <row r="139" spans="2:4" ht="14.4" thickBot="1" x14ac:dyDescent="0.35">
      <c r="B139" s="40" t="s">
        <v>229</v>
      </c>
      <c r="C139" s="41" t="s">
        <v>230</v>
      </c>
      <c r="D139" s="1" t="str">
        <f t="shared" si="1"/>
        <v>1.7.15.46 Migration Data Validation</v>
      </c>
    </row>
    <row r="140" spans="2:4" ht="28.2" thickBot="1" x14ac:dyDescent="0.35">
      <c r="B140" s="40" t="s">
        <v>231</v>
      </c>
      <c r="C140" s="41" t="s">
        <v>232</v>
      </c>
      <c r="D140" s="1" t="str">
        <f t="shared" si="1"/>
        <v>1.7.15.47 Greenfield, Brownfield, Lift and Shift Cost Analysis</v>
      </c>
    </row>
    <row r="141" spans="2:4" ht="28.2" thickBot="1" x14ac:dyDescent="0.35">
      <c r="B141" s="40" t="s">
        <v>233</v>
      </c>
      <c r="C141" s="41" t="s">
        <v>234</v>
      </c>
      <c r="D141" s="1" t="str">
        <f t="shared" si="1"/>
        <v>1.7.15.48 Analyze and Document Existing Cost Variables</v>
      </c>
    </row>
    <row r="142" spans="2:4" ht="14.4" thickBot="1" x14ac:dyDescent="0.35">
      <c r="B142" s="40" t="s">
        <v>235</v>
      </c>
      <c r="C142" s="41" t="s">
        <v>236</v>
      </c>
      <c r="D142" s="1" t="str">
        <f t="shared" si="1"/>
        <v>1.7.15.49 Pricing Plans (M&amp;O) OPEX)</v>
      </c>
    </row>
    <row r="143" spans="2:4" ht="14.4" thickBot="1" x14ac:dyDescent="0.35">
      <c r="B143" s="40" t="s">
        <v>237</v>
      </c>
      <c r="C143" s="41" t="s">
        <v>238</v>
      </c>
      <c r="D143" s="1" t="str">
        <f t="shared" si="1"/>
        <v>1.7.15.49.1 Pay Per Use</v>
      </c>
    </row>
    <row r="144" spans="2:4" ht="14.4" thickBot="1" x14ac:dyDescent="0.35">
      <c r="B144" s="40" t="s">
        <v>239</v>
      </c>
      <c r="C144" s="41" t="s">
        <v>240</v>
      </c>
      <c r="D144" s="1" t="str">
        <f t="shared" si="1"/>
        <v>1.7.15.49.2 On-Demand</v>
      </c>
    </row>
    <row r="145" spans="2:4" ht="14.4" thickBot="1" x14ac:dyDescent="0.35">
      <c r="B145" s="40" t="s">
        <v>241</v>
      </c>
      <c r="C145" s="41" t="s">
        <v>242</v>
      </c>
      <c r="D145" s="1" t="str">
        <f t="shared" si="1"/>
        <v>1.7.15.49.3 Dedicated Instance</v>
      </c>
    </row>
    <row r="146" spans="2:4" ht="14.4" thickBot="1" x14ac:dyDescent="0.35">
      <c r="B146" s="40" t="s">
        <v>243</v>
      </c>
      <c r="C146" s="41" t="s">
        <v>244</v>
      </c>
      <c r="D146" s="1" t="str">
        <f t="shared" si="1"/>
        <v>1.7.15.49.4 Spot Instance</v>
      </c>
    </row>
    <row r="147" spans="2:4" ht="14.4" thickBot="1" x14ac:dyDescent="0.35">
      <c r="B147" s="40" t="s">
        <v>245</v>
      </c>
      <c r="C147" s="41" t="s">
        <v>246</v>
      </c>
      <c r="D147" s="1" t="str">
        <f t="shared" si="1"/>
        <v>1.7.15.49.5 Reservation</v>
      </c>
    </row>
    <row r="148" spans="2:4" ht="14.4" thickBot="1" x14ac:dyDescent="0.35">
      <c r="B148" s="40" t="s">
        <v>247</v>
      </c>
      <c r="C148" s="41" t="s">
        <v>248</v>
      </c>
      <c r="D148" s="1" t="str">
        <f t="shared" si="1"/>
        <v>1.7.15.49.6 Handling unused capacity</v>
      </c>
    </row>
    <row r="149" spans="2:4" ht="14.4" thickBot="1" x14ac:dyDescent="0.35">
      <c r="B149" s="40" t="s">
        <v>249</v>
      </c>
      <c r="C149" s="41" t="s">
        <v>250</v>
      </c>
      <c r="D149" s="1" t="str">
        <f t="shared" si="1"/>
        <v>1.7.15.50 Migration Sequencing and Dependencies</v>
      </c>
    </row>
    <row r="150" spans="2:4" ht="14.4" thickBot="1" x14ac:dyDescent="0.35">
      <c r="B150" s="40" t="s">
        <v>251</v>
      </c>
      <c r="C150" s="41" t="s">
        <v>252</v>
      </c>
      <c r="D150" s="1" t="str">
        <f t="shared" si="1"/>
        <v>1.7.15.51 Mock Migrations</v>
      </c>
    </row>
    <row r="151" spans="2:4" ht="14.4" thickBot="1" x14ac:dyDescent="0.35">
      <c r="B151" s="40" t="s">
        <v>253</v>
      </c>
      <c r="C151" s="41" t="s">
        <v>254</v>
      </c>
      <c r="D151" s="1" t="str">
        <f t="shared" si="1"/>
        <v>1.7.15.52 Staffing - Migration</v>
      </c>
    </row>
    <row r="152" spans="2:4" ht="14.4" thickBot="1" x14ac:dyDescent="0.35">
      <c r="B152" s="40" t="s">
        <v>255</v>
      </c>
      <c r="C152" s="41" t="s">
        <v>256</v>
      </c>
      <c r="D152" s="1" t="str">
        <f t="shared" si="1"/>
        <v>1.7.15.53 Staff Training - Migration</v>
      </c>
    </row>
    <row r="153" spans="2:4" ht="14.4" thickBot="1" x14ac:dyDescent="0.35">
      <c r="B153" s="40" t="s">
        <v>257</v>
      </c>
      <c r="C153" s="41" t="s">
        <v>258</v>
      </c>
      <c r="D153" s="1" t="str">
        <f t="shared" si="1"/>
        <v>1.7.15.54 Staffing - Steady State</v>
      </c>
    </row>
    <row r="154" spans="2:4" ht="14.4" thickBot="1" x14ac:dyDescent="0.35">
      <c r="B154" s="40" t="s">
        <v>259</v>
      </c>
      <c r="C154" s="41" t="s">
        <v>260</v>
      </c>
      <c r="D154" s="1" t="str">
        <f t="shared" ref="D154" si="2">B154&amp;" "&amp;C154</f>
        <v>1.7.15.55 Staff Training - Steady State</v>
      </c>
    </row>
    <row r="155" spans="2:4" ht="14.4" thickBot="1" x14ac:dyDescent="0.35">
      <c r="B155" s="44" t="s">
        <v>261</v>
      </c>
      <c r="C155" s="45" t="s">
        <v>262</v>
      </c>
      <c r="D155" s="1" t="str">
        <f t="shared" si="1"/>
        <v>1.7.16 Remediation, Testing</v>
      </c>
    </row>
    <row r="157" spans="2:4" x14ac:dyDescent="0.3">
      <c r="C157" s="2" t="s">
        <v>263</v>
      </c>
    </row>
    <row r="158" spans="2:4" x14ac:dyDescent="0.3">
      <c r="C158" s="2" t="s">
        <v>264</v>
      </c>
    </row>
    <row r="159" spans="2:4" x14ac:dyDescent="0.3">
      <c r="C159" s="2" t="s">
        <v>265</v>
      </c>
    </row>
  </sheetData>
  <pageMargins left="0.25" right="0.25" top="0.75" bottom="0.75" header="0.3" footer="0.3"/>
  <pageSetup scale="72" fitToHeight="0" orientation="portrait" r:id="rId1"/>
  <headerFooter>
    <oddHeader>&amp;LJCC Facilities Services : CAFM 2.0 Requirements&amp;R&amp;G</oddHeader>
    <oddFooter>&amp;L&amp;8worksheet: &amp;A&amp;C&amp;P of &amp;N&amp;R&amp;8&amp;F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28"/>
  <sheetViews>
    <sheetView tabSelected="1" zoomScaleNormal="100" workbookViewId="0">
      <pane ySplit="1" topLeftCell="A20" activePane="bottomLeft" state="frozen"/>
      <selection activeCell="E1" sqref="E1"/>
      <selection pane="bottomLeft" activeCell="D25" sqref="D25"/>
    </sheetView>
  </sheetViews>
  <sheetFormatPr defaultColWidth="21.88671875" defaultRowHeight="13.8" x14ac:dyDescent="0.3"/>
  <cols>
    <col min="1" max="1" width="12.5546875" style="2" bestFit="1" customWidth="1"/>
    <col min="2" max="2" width="18.5546875" style="43" bestFit="1" customWidth="1"/>
    <col min="3" max="3" width="59.6640625" style="1" bestFit="1" customWidth="1"/>
    <col min="4" max="4" width="150" style="1" bestFit="1" customWidth="1"/>
    <col min="5" max="5" width="13.5546875" style="3" bestFit="1" customWidth="1"/>
    <col min="6" max="6" width="17.33203125" style="46" bestFit="1" customWidth="1"/>
    <col min="7" max="7" width="43.109375" style="10" bestFit="1" customWidth="1"/>
    <col min="8" max="8" width="27.5546875" style="1" bestFit="1" customWidth="1"/>
    <col min="9" max="9" width="12.109375" style="1" bestFit="1" customWidth="1"/>
    <col min="10" max="11" width="9" style="1" bestFit="1" customWidth="1"/>
    <col min="12" max="12" width="8.44140625" style="1" bestFit="1" customWidth="1"/>
    <col min="13" max="13" width="15.6640625" style="10" customWidth="1"/>
    <col min="14" max="14" width="21.6640625" style="1" bestFit="1" customWidth="1"/>
    <col min="15" max="15" width="32" style="2" bestFit="1" customWidth="1"/>
    <col min="16" max="16" width="5.88671875" style="2" bestFit="1" customWidth="1"/>
    <col min="17" max="16384" width="21.88671875" style="2"/>
  </cols>
  <sheetData>
    <row r="1" spans="1:16" s="20" customFormat="1" ht="43.2" x14ac:dyDescent="0.3">
      <c r="A1" s="52" t="s">
        <v>30</v>
      </c>
      <c r="B1" s="53" t="s">
        <v>266</v>
      </c>
      <c r="C1" s="52" t="s">
        <v>267</v>
      </c>
      <c r="D1" s="52" t="s">
        <v>268</v>
      </c>
      <c r="E1" s="53" t="s">
        <v>269</v>
      </c>
      <c r="F1" s="52" t="s">
        <v>270</v>
      </c>
      <c r="G1" s="52" t="s">
        <v>271</v>
      </c>
      <c r="H1" s="52" t="s">
        <v>272</v>
      </c>
      <c r="I1" s="52" t="s">
        <v>273</v>
      </c>
      <c r="J1" s="52" t="s">
        <v>274</v>
      </c>
      <c r="K1" s="54" t="s">
        <v>306</v>
      </c>
      <c r="L1" s="54" t="s">
        <v>307</v>
      </c>
      <c r="M1" s="55" t="s">
        <v>275</v>
      </c>
      <c r="N1" s="56" t="s">
        <v>276</v>
      </c>
      <c r="O1" s="56" t="s">
        <v>277</v>
      </c>
      <c r="P1" s="20" t="s">
        <v>278</v>
      </c>
    </row>
    <row r="2" spans="1:16" ht="24" x14ac:dyDescent="0.3">
      <c r="A2" s="57" t="s">
        <v>287</v>
      </c>
      <c r="B2" s="58" t="s">
        <v>52</v>
      </c>
      <c r="C2" s="59" t="str">
        <f>IFERROR(VLOOKUP(B2,Introduction!B$39:C$47,2,FALSE),"")</f>
        <v>Service Dependencies and Partnerships</v>
      </c>
      <c r="D2" s="60" t="s">
        <v>335</v>
      </c>
      <c r="E2" s="61">
        <v>1</v>
      </c>
      <c r="F2" s="62" t="str">
        <f>IFERROR(VLOOKUP(E2,Introduction!$B$32:$D$36,2,FALSE),"")</f>
        <v>Mandatory</v>
      </c>
      <c r="G2" s="63" t="s">
        <v>336</v>
      </c>
      <c r="H2" s="64" t="s">
        <v>32</v>
      </c>
      <c r="I2" s="64" t="s">
        <v>263</v>
      </c>
      <c r="J2" s="64" t="s">
        <v>264</v>
      </c>
      <c r="K2" s="65"/>
      <c r="L2" s="65"/>
      <c r="M2" s="66" t="s">
        <v>319</v>
      </c>
      <c r="N2" s="67" t="str">
        <f>IFERROR(VLOOKUP(M2,Introduction!$B$24:$E$29,2,FALSE),"")</f>
        <v/>
      </c>
      <c r="O2" s="67" t="str">
        <f>IFERROR(VLOOKUP(M2,Introduction!$B$24:$E$29,4,FALSE),"")</f>
        <v/>
      </c>
    </row>
    <row r="3" spans="1:16" ht="24" x14ac:dyDescent="0.3">
      <c r="A3" s="57" t="s">
        <v>288</v>
      </c>
      <c r="B3" s="58" t="s">
        <v>50</v>
      </c>
      <c r="C3" s="59" t="str">
        <f>IFERROR(VLOOKUP(B3,Introduction!B$39:C$47,2,FALSE),"")</f>
        <v>Contracts, Commercials (Service Bundles) &amp; SLAs (SLOs and Remedies)</v>
      </c>
      <c r="D3" s="60" t="s">
        <v>338</v>
      </c>
      <c r="E3" s="61">
        <v>1</v>
      </c>
      <c r="F3" s="62" t="str">
        <f>IFERROR(VLOOKUP(E3,Introduction!$B$32:$D$36,2,FALSE),"")</f>
        <v>Mandatory</v>
      </c>
      <c r="G3" s="63" t="s">
        <v>339</v>
      </c>
      <c r="H3" s="64" t="s">
        <v>32</v>
      </c>
      <c r="I3" s="64" t="s">
        <v>263</v>
      </c>
      <c r="J3" s="64" t="s">
        <v>264</v>
      </c>
      <c r="K3" s="65"/>
      <c r="L3" s="65"/>
      <c r="M3" s="66" t="s">
        <v>319</v>
      </c>
      <c r="N3" s="67" t="str">
        <f>IFERROR(VLOOKUP(M3,Introduction!$B$24:$E$29,2,FALSE),"")</f>
        <v/>
      </c>
      <c r="O3" s="67" t="str">
        <f>IFERROR(VLOOKUP(M3,Introduction!$B$24:$E$29,4,FALSE),"")</f>
        <v/>
      </c>
    </row>
    <row r="4" spans="1:16" ht="24" x14ac:dyDescent="0.3">
      <c r="A4" s="57" t="s">
        <v>289</v>
      </c>
      <c r="B4" s="58" t="s">
        <v>50</v>
      </c>
      <c r="C4" s="59" t="str">
        <f>IFERROR(VLOOKUP(B4,Introduction!B$39:C$47,2,FALSE),"")</f>
        <v>Contracts, Commercials (Service Bundles) &amp; SLAs (SLOs and Remedies)</v>
      </c>
      <c r="D4" s="60" t="s">
        <v>320</v>
      </c>
      <c r="E4" s="61">
        <v>1</v>
      </c>
      <c r="F4" s="62" t="str">
        <f>IFERROR(VLOOKUP(E4,Introduction!$B$32:$D$36,2,FALSE),"")</f>
        <v>Mandatory</v>
      </c>
      <c r="G4" s="63" t="s">
        <v>286</v>
      </c>
      <c r="H4" s="64" t="s">
        <v>32</v>
      </c>
      <c r="I4" s="64" t="s">
        <v>263</v>
      </c>
      <c r="J4" s="64" t="s">
        <v>264</v>
      </c>
      <c r="K4" s="65"/>
      <c r="L4" s="65"/>
      <c r="M4" s="66" t="s">
        <v>319</v>
      </c>
      <c r="N4" s="67" t="str">
        <f>IFERROR(VLOOKUP(M4,Introduction!$B$24:$E$29,2,FALSE),"")</f>
        <v/>
      </c>
      <c r="O4" s="67" t="str">
        <f>IFERROR(VLOOKUP(M4,Introduction!$B$24:$E$29,4,FALSE),"")</f>
        <v/>
      </c>
    </row>
    <row r="5" spans="1:16" ht="24" x14ac:dyDescent="0.3">
      <c r="A5" s="57" t="s">
        <v>290</v>
      </c>
      <c r="B5" s="58" t="s">
        <v>50</v>
      </c>
      <c r="C5" s="59" t="str">
        <f>IFERROR(VLOOKUP(B5,Introduction!B$39:C$47,2,FALSE),"")</f>
        <v>Contracts, Commercials (Service Bundles) &amp; SLAs (SLOs and Remedies)</v>
      </c>
      <c r="D5" s="60" t="s">
        <v>346</v>
      </c>
      <c r="E5" s="61">
        <v>2</v>
      </c>
      <c r="F5" s="62" t="str">
        <f>IFERROR(VLOOKUP(E5,Introduction!$B$32:$D$36,2,FALSE),"")</f>
        <v>Highly Desirable</v>
      </c>
      <c r="G5" s="63" t="s">
        <v>286</v>
      </c>
      <c r="H5" s="64" t="s">
        <v>32</v>
      </c>
      <c r="I5" s="64" t="s">
        <v>263</v>
      </c>
      <c r="J5" s="64" t="s">
        <v>264</v>
      </c>
      <c r="K5" s="65"/>
      <c r="L5" s="65"/>
      <c r="M5" s="66" t="s">
        <v>319</v>
      </c>
      <c r="N5" s="67" t="str">
        <f>IFERROR(VLOOKUP(M5,Introduction!$B$24:$E$29,2,FALSE),"")</f>
        <v/>
      </c>
      <c r="O5" s="67" t="str">
        <f>IFERROR(VLOOKUP(M5,Introduction!$B$24:$E$29,4,FALSE),"")</f>
        <v/>
      </c>
    </row>
    <row r="6" spans="1:16" ht="36" x14ac:dyDescent="0.3">
      <c r="A6" s="57" t="s">
        <v>291</v>
      </c>
      <c r="B6" s="58" t="s">
        <v>50</v>
      </c>
      <c r="C6" s="59" t="str">
        <f>IFERROR(VLOOKUP(B6,Introduction!B$39:C$47,2,FALSE),"")</f>
        <v>Contracts, Commercials (Service Bundles) &amp; SLAs (SLOs and Remedies)</v>
      </c>
      <c r="D6" s="60" t="s">
        <v>352</v>
      </c>
      <c r="E6" s="61">
        <v>1</v>
      </c>
      <c r="F6" s="62" t="str">
        <f>IFERROR(VLOOKUP(E6,Introduction!$B$32:$D$36,2,FALSE),"")</f>
        <v>Mandatory</v>
      </c>
      <c r="G6" s="63" t="s">
        <v>286</v>
      </c>
      <c r="H6" s="64" t="s">
        <v>32</v>
      </c>
      <c r="I6" s="64" t="s">
        <v>263</v>
      </c>
      <c r="J6" s="64" t="s">
        <v>264</v>
      </c>
      <c r="K6" s="65"/>
      <c r="L6" s="65"/>
      <c r="M6" s="66" t="s">
        <v>319</v>
      </c>
      <c r="N6" s="67" t="str">
        <f>IFERROR(VLOOKUP(M6,Introduction!$B$24:$E$29,2,FALSE),"")</f>
        <v/>
      </c>
      <c r="O6" s="67" t="str">
        <f>IFERROR(VLOOKUP(M6,Introduction!$B$24:$E$29,4,FALSE),"")</f>
        <v/>
      </c>
    </row>
    <row r="7" spans="1:16" ht="36" x14ac:dyDescent="0.3">
      <c r="A7" s="57" t="s">
        <v>292</v>
      </c>
      <c r="B7" s="58" t="s">
        <v>47</v>
      </c>
      <c r="C7" s="59" t="str">
        <f>IFERROR(VLOOKUP(B7,Introduction!B$39:C$47,2,FALSE),"")</f>
        <v>Migration Support, Vendor Lock-In &amp; Exit Planning</v>
      </c>
      <c r="D7" s="60" t="s">
        <v>353</v>
      </c>
      <c r="E7" s="61">
        <v>1</v>
      </c>
      <c r="F7" s="62" t="str">
        <f>IFERROR(VLOOKUP(E7,Introduction!$B$32:$D$36,2,FALSE),"")</f>
        <v>Mandatory</v>
      </c>
      <c r="G7" s="63" t="s">
        <v>279</v>
      </c>
      <c r="H7" s="64" t="s">
        <v>34</v>
      </c>
      <c r="I7" s="64" t="s">
        <v>263</v>
      </c>
      <c r="J7" s="64" t="s">
        <v>264</v>
      </c>
      <c r="K7" s="65"/>
      <c r="L7" s="65"/>
      <c r="M7" s="66" t="s">
        <v>319</v>
      </c>
      <c r="N7" s="67" t="str">
        <f>IFERROR(VLOOKUP(M7,Introduction!$B$24:$E$29,2,FALSE),"")</f>
        <v/>
      </c>
      <c r="O7" s="67" t="str">
        <f>IFERROR(VLOOKUP(M7,Introduction!$B$24:$E$29,4,FALSE),"")</f>
        <v/>
      </c>
      <c r="P7" s="2" t="str">
        <f>IFERROR(VLOOKUP(N7,Introduction!#REF!,3,FALSE),"")</f>
        <v/>
      </c>
    </row>
    <row r="8" spans="1:16" ht="24" x14ac:dyDescent="0.3">
      <c r="A8" s="57" t="s">
        <v>293</v>
      </c>
      <c r="B8" s="58" t="s">
        <v>47</v>
      </c>
      <c r="C8" s="59" t="str">
        <f>IFERROR(VLOOKUP(B8,Introduction!B$39:C$47,2,FALSE),"")</f>
        <v>Migration Support, Vendor Lock-In &amp; Exit Planning</v>
      </c>
      <c r="D8" s="60" t="s">
        <v>321</v>
      </c>
      <c r="E8" s="61">
        <v>1</v>
      </c>
      <c r="F8" s="62" t="str">
        <f>IFERROR(VLOOKUP(E8,Introduction!$B$32:$D$36,2,FALSE),"")</f>
        <v>Mandatory</v>
      </c>
      <c r="G8" s="63" t="s">
        <v>279</v>
      </c>
      <c r="H8" s="64" t="s">
        <v>34</v>
      </c>
      <c r="I8" s="64" t="s">
        <v>263</v>
      </c>
      <c r="J8" s="64" t="s">
        <v>264</v>
      </c>
      <c r="K8" s="65"/>
      <c r="L8" s="65"/>
      <c r="M8" s="66" t="s">
        <v>319</v>
      </c>
      <c r="N8" s="67" t="str">
        <f>IFERROR(VLOOKUP(M8,Introduction!$B$24:$E$29,2,FALSE),"")</f>
        <v/>
      </c>
      <c r="O8" s="67" t="str">
        <f>IFERROR(VLOOKUP(M8,Introduction!$B$24:$E$29,4,FALSE),"")</f>
        <v/>
      </c>
    </row>
    <row r="9" spans="1:16" ht="36" x14ac:dyDescent="0.3">
      <c r="A9" s="57" t="s">
        <v>294</v>
      </c>
      <c r="B9" s="58" t="s">
        <v>47</v>
      </c>
      <c r="C9" s="59" t="str">
        <f>IFERROR(VLOOKUP(B9,Introduction!B$39:C$47,2,FALSE),"")</f>
        <v>Migration Support, Vendor Lock-In &amp; Exit Planning</v>
      </c>
      <c r="D9" s="60" t="s">
        <v>330</v>
      </c>
      <c r="E9" s="61">
        <v>1</v>
      </c>
      <c r="F9" s="62" t="str">
        <f>IFERROR(VLOOKUP(E9,Introduction!$B$32:$D$36,2,FALSE),"")</f>
        <v>Mandatory</v>
      </c>
      <c r="G9" s="63" t="s">
        <v>279</v>
      </c>
      <c r="H9" s="64" t="s">
        <v>34</v>
      </c>
      <c r="I9" s="64" t="s">
        <v>263</v>
      </c>
      <c r="J9" s="64" t="s">
        <v>264</v>
      </c>
      <c r="K9" s="65"/>
      <c r="L9" s="65"/>
      <c r="M9" s="66" t="s">
        <v>319</v>
      </c>
      <c r="N9" s="67" t="str">
        <f>IFERROR(VLOOKUP(M9,Introduction!$B$24:$E$29,2,FALSE),"")</f>
        <v/>
      </c>
      <c r="O9" s="67" t="str">
        <f>IFERROR(VLOOKUP(M9,Introduction!$B$24:$E$29,4,FALSE),"")</f>
        <v/>
      </c>
    </row>
    <row r="10" spans="1:16" ht="24" x14ac:dyDescent="0.3">
      <c r="A10" s="57" t="s">
        <v>295</v>
      </c>
      <c r="B10" s="58" t="s">
        <v>47</v>
      </c>
      <c r="C10" s="59" t="str">
        <f>IFERROR(VLOOKUP(B10,Introduction!B$39:C$47,2,FALSE),"")</f>
        <v>Migration Support, Vendor Lock-In &amp; Exit Planning</v>
      </c>
      <c r="D10" s="60" t="s">
        <v>322</v>
      </c>
      <c r="E10" s="61">
        <v>2</v>
      </c>
      <c r="F10" s="62" t="str">
        <f>IFERROR(VLOOKUP(E10,Introduction!$B$32:$D$36,2,FALSE),"")</f>
        <v>Highly Desirable</v>
      </c>
      <c r="G10" s="63" t="s">
        <v>279</v>
      </c>
      <c r="H10" s="64" t="s">
        <v>34</v>
      </c>
      <c r="I10" s="64" t="s">
        <v>263</v>
      </c>
      <c r="J10" s="64" t="s">
        <v>264</v>
      </c>
      <c r="K10" s="65"/>
      <c r="L10" s="65"/>
      <c r="M10" s="66" t="s">
        <v>319</v>
      </c>
      <c r="N10" s="67" t="str">
        <f>IFERROR(VLOOKUP(M10,Introduction!$B$24:$E$29,2,FALSE),"")</f>
        <v/>
      </c>
      <c r="O10" s="67" t="str">
        <f>IFERROR(VLOOKUP(M10,Introduction!$B$24:$E$29,4,FALSE),"")</f>
        <v/>
      </c>
    </row>
    <row r="11" spans="1:16" ht="24" x14ac:dyDescent="0.3">
      <c r="A11" s="57" t="s">
        <v>296</v>
      </c>
      <c r="B11" s="58" t="s">
        <v>47</v>
      </c>
      <c r="C11" s="59" t="str">
        <f>IFERROR(VLOOKUP(B11,Introduction!B$39:C$47,2,FALSE),"")</f>
        <v>Migration Support, Vendor Lock-In &amp; Exit Planning</v>
      </c>
      <c r="D11" s="60" t="s">
        <v>323</v>
      </c>
      <c r="E11" s="61">
        <v>2</v>
      </c>
      <c r="F11" s="62" t="str">
        <f>IFERROR(VLOOKUP(E11,Introduction!$B$32:$D$36,2,FALSE),"")</f>
        <v>Highly Desirable</v>
      </c>
      <c r="G11" s="63" t="s">
        <v>283</v>
      </c>
      <c r="H11" s="64" t="s">
        <v>36</v>
      </c>
      <c r="I11" s="64" t="s">
        <v>263</v>
      </c>
      <c r="J11" s="64" t="s">
        <v>264</v>
      </c>
      <c r="K11" s="65"/>
      <c r="L11" s="65"/>
      <c r="M11" s="66" t="s">
        <v>319</v>
      </c>
      <c r="N11" s="67" t="str">
        <f>IFERROR(VLOOKUP(M11,Introduction!$B$24:$E$29,2,FALSE),"")</f>
        <v/>
      </c>
      <c r="O11" s="67" t="str">
        <f>IFERROR(VLOOKUP(M11,Introduction!$B$24:$E$29,4,FALSE),"")</f>
        <v/>
      </c>
    </row>
    <row r="12" spans="1:16" ht="24" x14ac:dyDescent="0.3">
      <c r="A12" s="57" t="s">
        <v>297</v>
      </c>
      <c r="B12" s="58" t="s">
        <v>47</v>
      </c>
      <c r="C12" s="59" t="str">
        <f>IFERROR(VLOOKUP(B12,Introduction!B$39:C$47,2,FALSE),"")</f>
        <v>Migration Support, Vendor Lock-In &amp; Exit Planning</v>
      </c>
      <c r="D12" s="60" t="s">
        <v>324</v>
      </c>
      <c r="E12" s="61">
        <v>1</v>
      </c>
      <c r="F12" s="62" t="str">
        <f>IFERROR(VLOOKUP(E12,Introduction!$B$32:$D$36,2,FALSE),"")</f>
        <v>Mandatory</v>
      </c>
      <c r="G12" s="63" t="s">
        <v>279</v>
      </c>
      <c r="H12" s="64" t="s">
        <v>34</v>
      </c>
      <c r="I12" s="64" t="s">
        <v>263</v>
      </c>
      <c r="J12" s="64" t="s">
        <v>264</v>
      </c>
      <c r="K12" s="65"/>
      <c r="L12" s="65"/>
      <c r="M12" s="66" t="s">
        <v>319</v>
      </c>
      <c r="N12" s="67" t="str">
        <f>IFERROR(VLOOKUP(M12,Introduction!$B$24:$E$29,2,FALSE),"")</f>
        <v/>
      </c>
      <c r="O12" s="67" t="str">
        <f>IFERROR(VLOOKUP(M12,Introduction!$B$24:$E$29,4,FALSE),"")</f>
        <v/>
      </c>
    </row>
    <row r="13" spans="1:16" ht="36" x14ac:dyDescent="0.3">
      <c r="A13" s="57" t="s">
        <v>298</v>
      </c>
      <c r="B13" s="58" t="s">
        <v>47</v>
      </c>
      <c r="C13" s="59" t="str">
        <f>IFERROR(VLOOKUP(B13,Introduction!B$39:C$47,2,FALSE),"")</f>
        <v>Migration Support, Vendor Lock-In &amp; Exit Planning</v>
      </c>
      <c r="D13" s="60" t="s">
        <v>354</v>
      </c>
      <c r="E13" s="61">
        <v>1</v>
      </c>
      <c r="F13" s="62" t="str">
        <f>IFERROR(VLOOKUP(E13,Introduction!$B$32:$D$36,2,FALSE),"")</f>
        <v>Mandatory</v>
      </c>
      <c r="G13" s="63" t="s">
        <v>279</v>
      </c>
      <c r="H13" s="64" t="s">
        <v>34</v>
      </c>
      <c r="I13" s="64" t="s">
        <v>263</v>
      </c>
      <c r="J13" s="64" t="s">
        <v>264</v>
      </c>
      <c r="K13" s="65"/>
      <c r="L13" s="65"/>
      <c r="M13" s="66" t="s">
        <v>319</v>
      </c>
      <c r="N13" s="67" t="str">
        <f>IFERROR(VLOOKUP(M13,Introduction!$B$24:$E$29,2,FALSE),"")</f>
        <v/>
      </c>
      <c r="O13" s="67" t="str">
        <f>IFERROR(VLOOKUP(M13,Introduction!$B$24:$E$29,4,FALSE),"")</f>
        <v/>
      </c>
    </row>
    <row r="14" spans="1:16" ht="60" x14ac:dyDescent="0.3">
      <c r="A14" s="57" t="s">
        <v>299</v>
      </c>
      <c r="B14" s="58" t="s">
        <v>47</v>
      </c>
      <c r="C14" s="59" t="str">
        <f>IFERROR(VLOOKUP(B14,Introduction!B$39:C$47,2,FALSE),"")</f>
        <v>Migration Support, Vendor Lock-In &amp; Exit Planning</v>
      </c>
      <c r="D14" s="60" t="s">
        <v>331</v>
      </c>
      <c r="E14" s="61">
        <v>2</v>
      </c>
      <c r="F14" s="62" t="str">
        <f>IFERROR(VLOOKUP(E14,Introduction!$B$32:$D$36,2,FALSE),"")</f>
        <v>Highly Desirable</v>
      </c>
      <c r="G14" s="63" t="s">
        <v>279</v>
      </c>
      <c r="H14" s="64" t="s">
        <v>34</v>
      </c>
      <c r="I14" s="64" t="s">
        <v>263</v>
      </c>
      <c r="J14" s="64" t="s">
        <v>264</v>
      </c>
      <c r="K14" s="65"/>
      <c r="L14" s="65"/>
      <c r="M14" s="66" t="s">
        <v>319</v>
      </c>
      <c r="N14" s="67" t="str">
        <f>IFERROR(VLOOKUP(M14,Introduction!$B$24:$E$29,2,FALSE),"")</f>
        <v/>
      </c>
      <c r="O14" s="67" t="str">
        <f>IFERROR(VLOOKUP(M14,Introduction!$B$24:$E$29,4,FALSE),"")</f>
        <v/>
      </c>
    </row>
    <row r="15" spans="1:16" ht="36" x14ac:dyDescent="0.3">
      <c r="A15" s="57" t="s">
        <v>300</v>
      </c>
      <c r="B15" s="58" t="s">
        <v>47</v>
      </c>
      <c r="C15" s="59" t="str">
        <f>IFERROR(VLOOKUP(B15,Introduction!B$39:C$47,2,FALSE),"")</f>
        <v>Migration Support, Vendor Lock-In &amp; Exit Planning</v>
      </c>
      <c r="D15" s="60" t="s">
        <v>334</v>
      </c>
      <c r="E15" s="61">
        <v>1</v>
      </c>
      <c r="F15" s="62" t="str">
        <f>IFERROR(VLOOKUP(E15,Introduction!$B$32:$D$36,2,FALSE),"")</f>
        <v>Mandatory</v>
      </c>
      <c r="G15" s="63" t="s">
        <v>279</v>
      </c>
      <c r="H15" s="64" t="s">
        <v>34</v>
      </c>
      <c r="I15" s="64" t="s">
        <v>263</v>
      </c>
      <c r="J15" s="64" t="s">
        <v>264</v>
      </c>
      <c r="K15" s="65"/>
      <c r="L15" s="65"/>
      <c r="M15" s="66" t="s">
        <v>319</v>
      </c>
      <c r="N15" s="67" t="str">
        <f>IFERROR(VLOOKUP(M15,Introduction!$B$24:$E$29,2,FALSE),"")</f>
        <v/>
      </c>
      <c r="O15" s="67" t="str">
        <f>IFERROR(VLOOKUP(M15,Introduction!$B$24:$E$29,4,FALSE),"")</f>
        <v/>
      </c>
    </row>
    <row r="16" spans="1:16" ht="24" x14ac:dyDescent="0.3">
      <c r="A16" s="57" t="s">
        <v>301</v>
      </c>
      <c r="B16" s="58" t="s">
        <v>47</v>
      </c>
      <c r="C16" s="59" t="str">
        <f>IFERROR(VLOOKUP(B16,Introduction!B$39:C$47,2,FALSE),"")</f>
        <v>Migration Support, Vendor Lock-In &amp; Exit Planning</v>
      </c>
      <c r="D16" s="60" t="s">
        <v>325</v>
      </c>
      <c r="E16" s="61">
        <v>1</v>
      </c>
      <c r="F16" s="62" t="str">
        <f>IFERROR(VLOOKUP(E16,Introduction!$B$32:$D$36,2,FALSE),"")</f>
        <v>Mandatory</v>
      </c>
      <c r="G16" s="63" t="s">
        <v>279</v>
      </c>
      <c r="H16" s="64" t="s">
        <v>34</v>
      </c>
      <c r="I16" s="64" t="s">
        <v>263</v>
      </c>
      <c r="J16" s="64" t="s">
        <v>264</v>
      </c>
      <c r="K16" s="65"/>
      <c r="L16" s="65"/>
      <c r="M16" s="66" t="s">
        <v>319</v>
      </c>
      <c r="N16" s="67" t="str">
        <f>IFERROR(VLOOKUP(M16,Introduction!$B$24:$E$29,2,FALSE),"")</f>
        <v/>
      </c>
      <c r="O16" s="67" t="str">
        <f>IFERROR(VLOOKUP(M16,Introduction!$B$24:$E$29,4,FALSE),"")</f>
        <v/>
      </c>
    </row>
    <row r="17" spans="1:15" ht="48" x14ac:dyDescent="0.3">
      <c r="A17" s="57" t="s">
        <v>302</v>
      </c>
      <c r="B17" s="58" t="s">
        <v>47</v>
      </c>
      <c r="C17" s="59" t="str">
        <f>IFERROR(VLOOKUP(B17,Introduction!B$39:C$47,2,FALSE),"")</f>
        <v>Migration Support, Vendor Lock-In &amp; Exit Planning</v>
      </c>
      <c r="D17" s="60" t="s">
        <v>326</v>
      </c>
      <c r="E17" s="61">
        <v>1</v>
      </c>
      <c r="F17" s="62" t="str">
        <f>IFERROR(VLOOKUP(E17,Introduction!$B$32:$D$36,2,FALSE),"")</f>
        <v>Mandatory</v>
      </c>
      <c r="G17" s="63" t="s">
        <v>279</v>
      </c>
      <c r="H17" s="64" t="s">
        <v>34</v>
      </c>
      <c r="I17" s="64" t="s">
        <v>263</v>
      </c>
      <c r="J17" s="64" t="s">
        <v>264</v>
      </c>
      <c r="K17" s="65"/>
      <c r="L17" s="65"/>
      <c r="M17" s="66" t="s">
        <v>319</v>
      </c>
      <c r="N17" s="67" t="str">
        <f>IFERROR(VLOOKUP(M17,Introduction!$B$24:$E$29,2,FALSE),"")</f>
        <v/>
      </c>
      <c r="O17" s="67" t="str">
        <f>IFERROR(VLOOKUP(M17,Introduction!$B$24:$E$29,4,FALSE),"")</f>
        <v/>
      </c>
    </row>
    <row r="18" spans="1:15" ht="24" x14ac:dyDescent="0.3">
      <c r="A18" s="57" t="s">
        <v>303</v>
      </c>
      <c r="B18" s="58" t="s">
        <v>47</v>
      </c>
      <c r="C18" s="59" t="str">
        <f>IFERROR(VLOOKUP(B18,Introduction!B$39:C$47,2,FALSE),"")</f>
        <v>Migration Support, Vendor Lock-In &amp; Exit Planning</v>
      </c>
      <c r="D18" s="68" t="s">
        <v>355</v>
      </c>
      <c r="E18" s="61">
        <v>1</v>
      </c>
      <c r="F18" s="62" t="str">
        <f>IFERROR(VLOOKUP(E18,Introduction!$B$32:$D$36,2,FALSE),"")</f>
        <v>Mandatory</v>
      </c>
      <c r="G18" s="63" t="s">
        <v>279</v>
      </c>
      <c r="H18" s="64" t="s">
        <v>34</v>
      </c>
      <c r="I18" s="64" t="s">
        <v>263</v>
      </c>
      <c r="J18" s="64" t="s">
        <v>264</v>
      </c>
      <c r="K18" s="65"/>
      <c r="L18" s="65"/>
      <c r="M18" s="66" t="s">
        <v>319</v>
      </c>
      <c r="N18" s="67" t="str">
        <f>IFERROR(VLOOKUP(M18,Introduction!$B$24:$E$29,2,FALSE),"")</f>
        <v/>
      </c>
      <c r="O18" s="67" t="str">
        <f>IFERROR(VLOOKUP(M18,Introduction!$B$24:$E$29,4,FALSE),"")</f>
        <v/>
      </c>
    </row>
    <row r="19" spans="1:15" ht="24" x14ac:dyDescent="0.3">
      <c r="A19" s="57" t="s">
        <v>304</v>
      </c>
      <c r="B19" s="69" t="s">
        <v>50</v>
      </c>
      <c r="C19" s="59" t="str">
        <f>IFERROR(VLOOKUP(B19,Introduction!B$39:C$47,2,FALSE),"")</f>
        <v>Contracts, Commercials (Service Bundles) &amp; SLAs (SLOs and Remedies)</v>
      </c>
      <c r="D19" s="70" t="s">
        <v>356</v>
      </c>
      <c r="E19" s="61">
        <v>1</v>
      </c>
      <c r="F19" s="62" t="str">
        <f>IFERROR(VLOOKUP(E19,Introduction!$B$32:$D$36,2,FALSE),"")</f>
        <v>Mandatory</v>
      </c>
      <c r="G19" s="63" t="s">
        <v>284</v>
      </c>
      <c r="H19" s="64" t="s">
        <v>35</v>
      </c>
      <c r="I19" s="64" t="s">
        <v>263</v>
      </c>
      <c r="J19" s="64" t="s">
        <v>264</v>
      </c>
      <c r="K19" s="65"/>
      <c r="L19" s="65"/>
      <c r="M19" s="66" t="s">
        <v>319</v>
      </c>
      <c r="N19" s="67" t="str">
        <f>IFERROR(VLOOKUP(M19,Introduction!$B$24:$E$29,2,FALSE),"")</f>
        <v/>
      </c>
      <c r="O19" s="67" t="str">
        <f>IFERROR(VLOOKUP(M19,Introduction!$B$24:$E$29,4,FALSE),"")</f>
        <v/>
      </c>
    </row>
    <row r="20" spans="1:15" x14ac:dyDescent="0.3">
      <c r="A20" s="57" t="s">
        <v>305</v>
      </c>
      <c r="B20" s="69" t="s">
        <v>20</v>
      </c>
      <c r="C20" s="59" t="str">
        <f>IFERROR(VLOOKUP(B20,Introduction!B$39:C$47,2,FALSE),"")</f>
        <v>Reliability, Disaster Recovery &amp; Performance</v>
      </c>
      <c r="D20" s="70" t="s">
        <v>327</v>
      </c>
      <c r="E20" s="61">
        <v>1</v>
      </c>
      <c r="F20" s="62" t="str">
        <f>IFERROR(VLOOKUP(E20,Introduction!$B$32:$D$36,2,FALSE),"")</f>
        <v>Mandatory</v>
      </c>
      <c r="G20" s="63" t="s">
        <v>283</v>
      </c>
      <c r="H20" s="64" t="s">
        <v>36</v>
      </c>
      <c r="I20" s="64" t="s">
        <v>263</v>
      </c>
      <c r="J20" s="64" t="s">
        <v>264</v>
      </c>
      <c r="K20" s="65"/>
      <c r="L20" s="65"/>
      <c r="M20" s="66" t="s">
        <v>319</v>
      </c>
      <c r="N20" s="67" t="str">
        <f>IFERROR(VLOOKUP(M20,Introduction!$B$24:$E$29,2,FALSE),"")</f>
        <v/>
      </c>
      <c r="O20" s="67" t="str">
        <f>IFERROR(VLOOKUP(M20,Introduction!$B$24:$E$29,4,FALSE),"")</f>
        <v/>
      </c>
    </row>
    <row r="21" spans="1:15" ht="36" x14ac:dyDescent="0.3">
      <c r="A21" s="57" t="s">
        <v>308</v>
      </c>
      <c r="B21" s="69" t="s">
        <v>50</v>
      </c>
      <c r="C21" s="59" t="str">
        <f>IFERROR(VLOOKUP(B21,Introduction!B$39:C$47,2,FALSE),"")</f>
        <v>Contracts, Commercials (Service Bundles) &amp; SLAs (SLOs and Remedies)</v>
      </c>
      <c r="D21" s="70" t="s">
        <v>332</v>
      </c>
      <c r="E21" s="61">
        <v>1</v>
      </c>
      <c r="F21" s="62" t="str">
        <f>IFERROR(VLOOKUP(E21,Introduction!$B$32:$D$36,2,FALSE),"")</f>
        <v>Mandatory</v>
      </c>
      <c r="G21" s="63" t="s">
        <v>283</v>
      </c>
      <c r="H21" s="64" t="s">
        <v>36</v>
      </c>
      <c r="I21" s="64" t="s">
        <v>263</v>
      </c>
      <c r="J21" s="64" t="s">
        <v>264</v>
      </c>
      <c r="K21" s="65"/>
      <c r="L21" s="65"/>
      <c r="M21" s="66" t="s">
        <v>319</v>
      </c>
      <c r="N21" s="67" t="str">
        <f>IFERROR(VLOOKUP(M21,Introduction!$B$24:$E$29,2,FALSE),"")</f>
        <v/>
      </c>
      <c r="O21" s="67" t="str">
        <f>IFERROR(VLOOKUP(M21,Introduction!$B$24:$E$29,4,FALSE),"")</f>
        <v/>
      </c>
    </row>
    <row r="22" spans="1:15" ht="24" x14ac:dyDescent="0.3">
      <c r="A22" s="57" t="s">
        <v>309</v>
      </c>
      <c r="B22" s="69" t="s">
        <v>20</v>
      </c>
      <c r="C22" s="59" t="str">
        <f>IFERROR(VLOOKUP(B22,Introduction!B$39:C$47,2,FALSE),"")</f>
        <v>Reliability, Disaster Recovery &amp; Performance</v>
      </c>
      <c r="D22" s="70" t="s">
        <v>333</v>
      </c>
      <c r="E22" s="61">
        <v>1</v>
      </c>
      <c r="F22" s="62" t="str">
        <f>IFERROR(VLOOKUP(E22,Introduction!$B$32:$D$36,2,FALSE),"")</f>
        <v>Mandatory</v>
      </c>
      <c r="G22" s="63" t="s">
        <v>283</v>
      </c>
      <c r="H22" s="64" t="s">
        <v>36</v>
      </c>
      <c r="I22" s="64" t="s">
        <v>263</v>
      </c>
      <c r="J22" s="64" t="s">
        <v>264</v>
      </c>
      <c r="K22" s="65"/>
      <c r="L22" s="65"/>
      <c r="M22" s="66" t="s">
        <v>319</v>
      </c>
      <c r="N22" s="67" t="str">
        <f>IFERROR(VLOOKUP(M22,Introduction!$B$24:$E$29,2,FALSE),"")</f>
        <v/>
      </c>
      <c r="O22" s="67" t="str">
        <f>IFERROR(VLOOKUP(M22,Introduction!$B$24:$E$29,4,FALSE),"")</f>
        <v/>
      </c>
    </row>
    <row r="23" spans="1:15" ht="48" x14ac:dyDescent="0.3">
      <c r="A23" s="57" t="s">
        <v>317</v>
      </c>
      <c r="B23" s="69" t="s">
        <v>20</v>
      </c>
      <c r="C23" s="59" t="str">
        <f>IFERROR(VLOOKUP(B23,Introduction!B$39:C$47,2,FALSE),"")</f>
        <v>Reliability, Disaster Recovery &amp; Performance</v>
      </c>
      <c r="D23" s="70" t="s">
        <v>328</v>
      </c>
      <c r="E23" s="61">
        <v>1</v>
      </c>
      <c r="F23" s="62" t="str">
        <f>IFERROR(VLOOKUP(E23,Introduction!$B$32:$D$36,2,FALSE),"")</f>
        <v>Mandatory</v>
      </c>
      <c r="G23" s="63" t="s">
        <v>283</v>
      </c>
      <c r="H23" s="64" t="s">
        <v>36</v>
      </c>
      <c r="I23" s="64" t="s">
        <v>263</v>
      </c>
      <c r="J23" s="64" t="s">
        <v>264</v>
      </c>
      <c r="K23" s="65"/>
      <c r="L23" s="65"/>
      <c r="M23" s="66" t="s">
        <v>319</v>
      </c>
      <c r="N23" s="67" t="str">
        <f>IFERROR(VLOOKUP(M23,Introduction!$B$24:$E$29,2,FALSE),"")</f>
        <v/>
      </c>
      <c r="O23" s="67" t="str">
        <f>IFERROR(VLOOKUP(M23,Introduction!$B$24:$E$29,4,FALSE),"")</f>
        <v/>
      </c>
    </row>
    <row r="24" spans="1:15" ht="24" x14ac:dyDescent="0.3">
      <c r="A24" s="57" t="s">
        <v>337</v>
      </c>
      <c r="B24" s="69" t="s">
        <v>20</v>
      </c>
      <c r="C24" s="59" t="str">
        <f>IFERROR(VLOOKUP(B24,Introduction!B$39:C$47,2,FALSE),"")</f>
        <v>Reliability, Disaster Recovery &amp; Performance</v>
      </c>
      <c r="D24" s="70" t="s">
        <v>329</v>
      </c>
      <c r="E24" s="61">
        <v>1</v>
      </c>
      <c r="F24" s="62" t="str">
        <f>IFERROR(VLOOKUP(E24,Introduction!$B$32:$D$36,2,FALSE),"")</f>
        <v>Mandatory</v>
      </c>
      <c r="G24" s="63" t="s">
        <v>283</v>
      </c>
      <c r="H24" s="64" t="s">
        <v>36</v>
      </c>
      <c r="I24" s="64" t="s">
        <v>263</v>
      </c>
      <c r="J24" s="64" t="s">
        <v>264</v>
      </c>
      <c r="K24" s="65"/>
      <c r="L24" s="65"/>
      <c r="M24" s="66" t="s">
        <v>319</v>
      </c>
      <c r="N24" s="67" t="str">
        <f>IFERROR(VLOOKUP(M24,Introduction!$B$24:$E$29,2,FALSE),"")</f>
        <v/>
      </c>
      <c r="O24" s="67" t="str">
        <f>IFERROR(VLOOKUP(M24,Introduction!$B$24:$E$29,4,FALSE),"")</f>
        <v/>
      </c>
    </row>
    <row r="25" spans="1:15" customFormat="1" ht="24" x14ac:dyDescent="0.3">
      <c r="A25" s="57" t="s">
        <v>340</v>
      </c>
      <c r="B25" s="69" t="s">
        <v>50</v>
      </c>
      <c r="C25" s="59" t="str">
        <f>IFERROR(VLOOKUP(B25,Introduction!B$39:C$47,2,FALSE),"")</f>
        <v>Contracts, Commercials (Service Bundles) &amp; SLAs (SLOs and Remedies)</v>
      </c>
      <c r="D25" s="70" t="s">
        <v>357</v>
      </c>
      <c r="E25" s="61">
        <v>1</v>
      </c>
      <c r="F25" s="62" t="str">
        <f>IFERROR(VLOOKUP(E25,Introduction!$B$32:$D$36,2,FALSE),"")</f>
        <v>Mandatory</v>
      </c>
      <c r="G25" s="63" t="s">
        <v>318</v>
      </c>
      <c r="H25" s="64" t="s">
        <v>36</v>
      </c>
      <c r="I25" s="64" t="s">
        <v>263</v>
      </c>
      <c r="J25" s="64" t="s">
        <v>264</v>
      </c>
      <c r="K25" s="65"/>
      <c r="L25" s="65"/>
      <c r="M25" s="66" t="s">
        <v>319</v>
      </c>
      <c r="N25" s="67" t="str">
        <f>IFERROR(VLOOKUP(M25,Introduction!$B$24:$E$29,2,FALSE),"")</f>
        <v/>
      </c>
      <c r="O25" s="67" t="str">
        <f>IFERROR(VLOOKUP(M25,Introduction!$B$24:$E$29,4,FALSE),"")</f>
        <v/>
      </c>
    </row>
    <row r="26" spans="1:15" customFormat="1" x14ac:dyDescent="0.3">
      <c r="A26" s="57" t="s">
        <v>341</v>
      </c>
      <c r="B26" s="69" t="s">
        <v>21</v>
      </c>
      <c r="C26" s="59" t="str">
        <f>IFERROR(VLOOKUP(B26,Introduction!B$39:C$47,2,FALSE),"")</f>
        <v>Data Governance and Security</v>
      </c>
      <c r="D26" s="70" t="s">
        <v>342</v>
      </c>
      <c r="E26" s="61">
        <v>1</v>
      </c>
      <c r="F26" s="62" t="str">
        <f>IFERROR(VLOOKUP(E26,Introduction!$B$32:$D$36,2,FALSE),"")</f>
        <v>Mandatory</v>
      </c>
      <c r="G26" s="63" t="s">
        <v>284</v>
      </c>
      <c r="H26" s="64" t="s">
        <v>35</v>
      </c>
      <c r="I26" s="64" t="s">
        <v>263</v>
      </c>
      <c r="J26" s="64" t="s">
        <v>264</v>
      </c>
      <c r="K26" s="65"/>
      <c r="L26" s="65"/>
      <c r="M26" s="66" t="s">
        <v>319</v>
      </c>
      <c r="N26" s="67" t="str">
        <f>IFERROR(VLOOKUP(M26,Introduction!$B$24:$E$29,2,FALSE),"")</f>
        <v/>
      </c>
      <c r="O26" s="67" t="str">
        <f>IFERROR(VLOOKUP(M26,Introduction!$B$24:$E$29,4,FALSE),"")</f>
        <v/>
      </c>
    </row>
    <row r="27" spans="1:15" ht="84" x14ac:dyDescent="0.3">
      <c r="A27" s="57" t="s">
        <v>344</v>
      </c>
      <c r="B27" s="58" t="s">
        <v>47</v>
      </c>
      <c r="C27" s="59" t="str">
        <f>IFERROR(VLOOKUP(B27,Introduction!B$39:C$47,2,FALSE),"")</f>
        <v>Migration Support, Vendor Lock-In &amp; Exit Planning</v>
      </c>
      <c r="D27" s="60" t="s">
        <v>347</v>
      </c>
      <c r="E27" s="61">
        <v>1</v>
      </c>
      <c r="F27" s="62" t="str">
        <f>IFERROR(VLOOKUP(E27,Introduction!$B$32:$D$36,2,FALSE),"")</f>
        <v>Mandatory</v>
      </c>
      <c r="G27" s="63" t="s">
        <v>343</v>
      </c>
      <c r="H27" s="64" t="s">
        <v>34</v>
      </c>
      <c r="I27" s="64" t="s">
        <v>263</v>
      </c>
      <c r="J27" s="64" t="s">
        <v>264</v>
      </c>
      <c r="K27" s="65"/>
      <c r="L27" s="65"/>
      <c r="M27" s="66" t="s">
        <v>319</v>
      </c>
      <c r="N27" s="67" t="str">
        <f>IFERROR(VLOOKUP(M27,Introduction!$B$24:$E$29,2,FALSE),"")</f>
        <v/>
      </c>
      <c r="O27" s="67" t="str">
        <f>IFERROR(VLOOKUP(M27,Introduction!$B$24:$E$29,4,FALSE),"")</f>
        <v/>
      </c>
    </row>
    <row r="28" spans="1:15" customFormat="1" x14ac:dyDescent="0.3">
      <c r="D28" s="71"/>
      <c r="M28" s="10"/>
    </row>
  </sheetData>
  <autoFilter ref="A1:P28" xr:uid="{00000000-0009-0000-0000-000002000000}"/>
  <sortState ref="B5:H28">
    <sortCondition ref="B5:B28"/>
    <sortCondition ref="C5:C28"/>
  </sortState>
  <phoneticPr fontId="23" type="noConversion"/>
  <dataValidations count="4">
    <dataValidation type="list" allowBlank="1" showInputMessage="1" showErrorMessage="1" sqref="K2 L2 K3 L3 K4 L4 K5 L5 K6 L6 K7 L7 K8 L8 K9 L9 K10 L10 K11 L11 K12 L12 K13 L13 K14 L14 K15 L15 K16 L16 K17 L17 K18 L18 K19 L19 K20 L20 K21 L21 K22 L22 K23 L23 K24 L24 K25 L25 K26 L26 K27 L27" xr:uid="{83A5DD9A-6E82-4955-9497-35A56861D8AC}">
      <formula1>"Y,N"</formula1>
    </dataValidation>
    <dataValidation type="list" allowBlank="1" showInputMessage="1" showErrorMessage="1" sqref="B2 B3 B4 B5 B6 B7 B8 B9 B10 B11 B12 B13 B14 B15 B16 B17 B18 B19 B20 B21 B22 B23 B24 B25 B26 B27" xr:uid="{6606C61A-DA58-4F3A-AC68-1A8FBD1B50D6}">
      <formula1>"A,B,C,D,E,F,G,H,I"</formula1>
    </dataValidation>
    <dataValidation type="list" allowBlank="1" showInputMessage="1" showErrorMessage="1" sqref="E2 E3 E4 E5 E6 E7 E8 E9 E10 E11 E12 E13 E14 E15 E16 E17 E18 E19 E20 E21 E22 E23 E24 E25 E26 E27" xr:uid="{3E369DD1-7B20-4FA8-AD40-1095CE8EE45C}">
      <formula1>"1,2,3,4"</formula1>
    </dataValidation>
    <dataValidation type="list" allowBlank="1" showInputMessage="1" showErrorMessage="1" sqref="M2 M3 M4 M5 M6 M7 M8 M9 M10 M11 M12 M13 M14 M15 M16 M17 M18 M19 M20 M21 M22 M23 M24 M25 M26 M27" xr:uid="{684E9BDF-C515-40D8-AA1E-2139F9F7389F}">
      <formula1>"Y,N,P"</formula1>
    </dataValidation>
  </dataValidations>
  <pageMargins left="0.25" right="0.25" top="0.75" bottom="0.75" header="0.3" footer="0.3"/>
  <pageSetup scale="49" fitToHeight="0" orientation="landscape" r:id="rId1"/>
  <headerFooter>
    <oddHeader>&amp;LJCC Facilities Services : CAFM 2.0 Requirements&amp;R&amp;G</oddHeader>
    <oddFooter>&amp;L&amp;8worksheet: &amp;A&amp;C&amp;P of &amp;N&amp;R&amp;8&amp;F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Introduction!$D$51:$D$155</xm:f>
          </x14:formula1>
          <xm:sqref>G2:G27</xm:sqref>
        </x14:dataValidation>
        <x14:dataValidation type="list" allowBlank="1" showInputMessage="1" showErrorMessage="1" xr:uid="{D5BD8173-FB6C-4A4D-A17F-194C1214150A}">
          <x14:formula1>
            <xm:f>Introduction!$C$157:$C$159</xm:f>
          </x14:formula1>
          <xm:sqref>I2:J27</xm:sqref>
        </x14:dataValidation>
        <x14:dataValidation type="list" allowBlank="1" showInputMessage="1" showErrorMessage="1" xr:uid="{00000000-0002-0000-0200-000003000000}">
          <x14:formula1>
            <xm:f>Introduction!#REF!</xm:f>
          </x14:formula1>
          <xm:sqref>H2:H27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47704107469545B486254FA0E30BD8" ma:contentTypeVersion="11" ma:contentTypeDescription="Create a new document." ma:contentTypeScope="" ma:versionID="7d95218a1548342a693228c215f8fa48">
  <xsd:schema xmlns:xsd="http://www.w3.org/2001/XMLSchema" xmlns:xs="http://www.w3.org/2001/XMLSchema" xmlns:p="http://schemas.microsoft.com/office/2006/metadata/properties" xmlns:ns2="f75da4c3-9b8a-4449-b188-fd5ffc6409f2" xmlns:ns3="ced8ab1f-26b7-4919-b7ff-a80f952a7eaa" targetNamespace="http://schemas.microsoft.com/office/2006/metadata/properties" ma:root="true" ma:fieldsID="894f09ec78d212fb8aad4f2773156bb7" ns2:_="" ns3:_="">
    <xsd:import namespace="f75da4c3-9b8a-4449-b188-fd5ffc6409f2"/>
    <xsd:import namespace="ced8ab1f-26b7-4919-b7ff-a80f952a7e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5da4c3-9b8a-4449-b188-fd5ffc6409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d8ab1f-26b7-4919-b7ff-a80f952a7e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ed8ab1f-26b7-4919-b7ff-a80f952a7eaa">
      <UserInfo>
        <DisplayName>Rodil, Antonio</DisplayName>
        <AccountId>10</AccountId>
        <AccountType/>
      </UserInfo>
      <UserInfo>
        <DisplayName>Ho, Quyen</DisplayName>
        <AccountId>31</AccountId>
        <AccountType/>
      </UserInfo>
      <UserInfo>
        <DisplayName>Light, Daphne</DisplayName>
        <AccountId>11</AccountId>
        <AccountType/>
      </UserInfo>
      <UserInfo>
        <DisplayName>O'Hagin, Harry</DisplayName>
        <AccountId>12</AccountId>
        <AccountType/>
      </UserInfo>
      <UserInfo>
        <DisplayName>Darlington, Brianna</DisplayName>
        <AccountId>20</AccountId>
        <AccountType/>
      </UserInfo>
    </SharedWithUsers>
  </documentManagement>
</p:properties>
</file>

<file path=customXml/itemProps1.xml><?xml version="1.0" encoding="utf-8"?>
<ds:datastoreItem xmlns:ds="http://schemas.openxmlformats.org/officeDocument/2006/customXml" ds:itemID="{E8E0CC23-C180-4EA6-981F-9AD7CB32B600}">
  <ds:schemaRefs>
    <ds:schemaRef ds:uri="http://schemas.microsoft.com/sharepoint/v3/contenttype/forms"/>
  </ds:schemaRefs>
</ds:datastoreItem>
</file>

<file path=customXml/itemProps2.xml><?xml version="1.0" encoding="utf-8"?>
<ds:datastoreItem xmlns:ds="http://schemas.openxmlformats.org/officeDocument/2006/customXml" ds:itemID="{36DF18AF-39AB-44F5-A9F0-3782B308B1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5da4c3-9b8a-4449-b188-fd5ffc6409f2"/>
    <ds:schemaRef ds:uri="ced8ab1f-26b7-4919-b7ff-a80f952a7e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D39340-77DE-4785-95A0-FCF791EFF284}">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f75da4c3-9b8a-4449-b188-fd5ffc6409f2"/>
    <ds:schemaRef ds:uri="http://purl.org/dc/dcmitype/"/>
    <ds:schemaRef ds:uri="http://schemas.openxmlformats.org/package/2006/metadata/core-properties"/>
    <ds:schemaRef ds:uri="ced8ab1f-26b7-4919-b7ff-a80f952a7ea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Introduction</vt:lpstr>
      <vt:lpstr>1.3 Fundamental</vt:lpstr>
      <vt:lpstr>'1.3 Fundamental'!Print_Area</vt:lpstr>
      <vt:lpstr>Introduction!Print_Area</vt:lpstr>
      <vt:lpstr>'1.3 Fundamental'!Print_Titles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Vendor Response Matrix</dc:title>
  <dc:subject/>
  <dc:creator>Facilities Services;'Rodil AA</dc:creator>
  <cp:keywords>CAFM 2.0 IWMS</cp:keywords>
  <dc:description/>
  <cp:lastModifiedBy>Bustos, Roderick</cp:lastModifiedBy>
  <cp:revision/>
  <dcterms:created xsi:type="dcterms:W3CDTF">2018-11-06T18:46:12Z</dcterms:created>
  <dcterms:modified xsi:type="dcterms:W3CDTF">2019-12-12T21:39:50Z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0x010100CC47704107469545B486254FA0E30BD8</vt:lpwstr>
  </property>
  <property fmtid="{D5CDD505-2E9C-101B-9397-08002B2CF9AE}" pid="3" name="AuthorIds_UIVersion_512">
    <vt:lpwstr>10</vt:lpwstr>
  </property>
  <property fmtid="{D5CDD505-2E9C-101B-9397-08002B2CF9AE}" pid="4" name="AuthorIds_UIVersion_1025">
    <vt:lpwstr>10</vt:lpwstr>
  </property>
  <property fmtid="{D5CDD505-2E9C-101B-9397-08002B2CF9AE}" pid="5" name="AuthorIds_UIVersion_2052">
    <vt:lpwstr>10</vt:lpwstr>
  </property>
  <property fmtid="{D5CDD505-2E9C-101B-9397-08002B2CF9AE}" pid="6" name="AuthorIds_UIVersion_2059">
    <vt:lpwstr>10</vt:lpwstr>
  </property>
  <property fmtid="{D5CDD505-2E9C-101B-9397-08002B2CF9AE}" pid="7" name="AuthorIds_UIVersion_2062">
    <vt:lpwstr>10</vt:lpwstr>
  </property>
</Properties>
</file>